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95" windowWidth="19440" windowHeight="10650"/>
  </bookViews>
  <sheets>
    <sheet name="Приложение №3" sheetId="3" r:id="rId1"/>
  </sheets>
  <definedNames>
    <definedName name="_xlnm.Print_Titles" localSheetId="0">'Приложение №3'!$5:$5</definedName>
    <definedName name="_xlnm.Print_Area" localSheetId="0">'Приложение №3'!$H$1:$Q$261</definedName>
  </definedNames>
  <calcPr calcId="145621"/>
</workbook>
</file>

<file path=xl/calcChain.xml><?xml version="1.0" encoding="utf-8"?>
<calcChain xmlns="http://schemas.openxmlformats.org/spreadsheetml/2006/main">
  <c r="T165" i="3" l="1"/>
  <c r="S165" i="3"/>
  <c r="P211" i="3"/>
  <c r="O211" i="3"/>
  <c r="Q213" i="3"/>
  <c r="P172" i="3"/>
  <c r="O172" i="3"/>
  <c r="Q176" i="3"/>
  <c r="Q64" i="3"/>
  <c r="P60" i="3"/>
  <c r="O60" i="3"/>
  <c r="Q48" i="3"/>
  <c r="P44" i="3"/>
  <c r="O44" i="3"/>
  <c r="P30" i="3" l="1"/>
  <c r="P21" i="3"/>
  <c r="O21" i="3"/>
  <c r="Q23" i="3"/>
  <c r="P34" i="3" l="1"/>
  <c r="O34" i="3"/>
  <c r="Q36" i="3"/>
  <c r="O229" i="3" l="1"/>
  <c r="Q230" i="3"/>
  <c r="P229" i="3"/>
  <c r="Q160" i="3"/>
  <c r="P158" i="3"/>
  <c r="P159" i="3"/>
  <c r="O159" i="3"/>
  <c r="O158" i="3" s="1"/>
  <c r="Q184" i="3"/>
  <c r="P183" i="3"/>
  <c r="O183" i="3"/>
  <c r="P139" i="3"/>
  <c r="P189" i="3"/>
  <c r="O189" i="3"/>
  <c r="Q192" i="3"/>
  <c r="O139" i="3"/>
  <c r="Q158" i="3" l="1"/>
  <c r="Q159" i="3"/>
  <c r="Q139" i="3"/>
  <c r="Q140" i="3"/>
  <c r="Q244" i="3"/>
  <c r="P243" i="3"/>
  <c r="O243" i="3"/>
  <c r="Q234" i="3"/>
  <c r="P233" i="3"/>
  <c r="Q233" i="3" s="1"/>
  <c r="O233" i="3"/>
  <c r="P228" i="3"/>
  <c r="O228" i="3"/>
  <c r="Q229" i="3"/>
  <c r="Q231" i="3"/>
  <c r="Q191" i="3"/>
  <c r="P186" i="3"/>
  <c r="O186" i="3"/>
  <c r="Q185" i="3"/>
  <c r="Q187" i="3"/>
  <c r="Q183" i="3"/>
  <c r="P180" i="3"/>
  <c r="P179" i="3" s="1"/>
  <c r="O180" i="3"/>
  <c r="Q182" i="3"/>
  <c r="Q178" i="3"/>
  <c r="P177" i="3"/>
  <c r="Q177" i="3" s="1"/>
  <c r="O177" i="3"/>
  <c r="Q173" i="3"/>
  <c r="Q174" i="3"/>
  <c r="Q175" i="3"/>
  <c r="O171" i="3"/>
  <c r="Q168" i="3"/>
  <c r="Q169" i="3"/>
  <c r="Q170" i="3"/>
  <c r="P167" i="3"/>
  <c r="Q167" i="3" s="1"/>
  <c r="O167" i="3"/>
  <c r="Q163" i="3"/>
  <c r="P162" i="3"/>
  <c r="O162" i="3"/>
  <c r="O161" i="3" s="1"/>
  <c r="Q157" i="3"/>
  <c r="P156" i="3"/>
  <c r="P155" i="3" s="1"/>
  <c r="P154" i="3" s="1"/>
  <c r="T164" i="3" s="1"/>
  <c r="O156" i="3"/>
  <c r="O155" i="3" s="1"/>
  <c r="O154" i="3" s="1"/>
  <c r="S164" i="3" s="1"/>
  <c r="Q145" i="3"/>
  <c r="Q146" i="3"/>
  <c r="P144" i="3"/>
  <c r="Q144" i="3" s="1"/>
  <c r="O144" i="3"/>
  <c r="Q142" i="3"/>
  <c r="P141" i="3"/>
  <c r="O141" i="3"/>
  <c r="P137" i="3"/>
  <c r="O137" i="3"/>
  <c r="Q136" i="3"/>
  <c r="P135" i="3"/>
  <c r="O135" i="3"/>
  <c r="P124" i="3"/>
  <c r="O124" i="3"/>
  <c r="Q125" i="3"/>
  <c r="P130" i="3"/>
  <c r="Q106" i="3"/>
  <c r="Q107" i="3"/>
  <c r="P105" i="3"/>
  <c r="O105" i="3"/>
  <c r="Q101" i="3"/>
  <c r="Q100" i="3"/>
  <c r="Q97" i="3"/>
  <c r="Q98" i="3"/>
  <c r="Q96" i="3"/>
  <c r="P99" i="3"/>
  <c r="Q99" i="3" s="1"/>
  <c r="O99" i="3"/>
  <c r="P95" i="3"/>
  <c r="P94" i="3" s="1"/>
  <c r="Q94" i="3" s="1"/>
  <c r="O95" i="3"/>
  <c r="O94" i="3" s="1"/>
  <c r="Q85" i="3"/>
  <c r="P84" i="3"/>
  <c r="O84" i="3"/>
  <c r="P80" i="3"/>
  <c r="O80" i="3"/>
  <c r="Q83" i="3"/>
  <c r="P77" i="3"/>
  <c r="O77" i="3"/>
  <c r="Q79" i="3"/>
  <c r="Q68" i="3"/>
  <c r="P67" i="3"/>
  <c r="O67" i="3"/>
  <c r="P51" i="3"/>
  <c r="Q65" i="3"/>
  <c r="Q61" i="3"/>
  <c r="Q62" i="3"/>
  <c r="O51" i="3"/>
  <c r="Q53" i="3"/>
  <c r="Q47" i="3"/>
  <c r="Q41" i="3"/>
  <c r="Q42" i="3"/>
  <c r="Q40" i="3"/>
  <c r="P39" i="3"/>
  <c r="O39" i="3"/>
  <c r="Q26" i="3"/>
  <c r="Q25" i="3"/>
  <c r="Q24" i="3"/>
  <c r="P18" i="3"/>
  <c r="P14" i="3"/>
  <c r="P7" i="3"/>
  <c r="O18" i="3"/>
  <c r="Q20" i="3"/>
  <c r="O7" i="3"/>
  <c r="Q12" i="3"/>
  <c r="Q11" i="3"/>
  <c r="Q135" i="3" l="1"/>
  <c r="O134" i="3"/>
  <c r="O179" i="3"/>
  <c r="P134" i="3"/>
  <c r="Q105" i="3"/>
  <c r="Q228" i="3"/>
  <c r="Q67" i="3"/>
  <c r="O76" i="3"/>
  <c r="Q162" i="3"/>
  <c r="P171" i="3"/>
  <c r="Q171" i="3" s="1"/>
  <c r="Q186" i="3"/>
  <c r="Q141" i="3"/>
  <c r="Q154" i="3"/>
  <c r="P161" i="3"/>
  <c r="Q161" i="3" s="1"/>
  <c r="Q172" i="3"/>
  <c r="Q155" i="3"/>
  <c r="P76" i="3"/>
  <c r="Q84" i="3"/>
  <c r="Q156" i="3"/>
  <c r="Q95" i="3"/>
  <c r="Q39" i="3"/>
  <c r="Q251" i="3" l="1"/>
  <c r="P248" i="3"/>
  <c r="O248" i="3"/>
  <c r="Q239" i="3"/>
  <c r="Q240" i="3"/>
  <c r="Q241" i="3"/>
  <c r="P238" i="3"/>
  <c r="O238" i="3"/>
  <c r="P235" i="3"/>
  <c r="P232" i="3" s="1"/>
  <c r="O235" i="3"/>
  <c r="O232" i="3" s="1"/>
  <c r="P215" i="3"/>
  <c r="O215" i="3"/>
  <c r="P218" i="3"/>
  <c r="O218" i="3"/>
  <c r="P220" i="3"/>
  <c r="O220" i="3"/>
  <c r="Q216" i="3"/>
  <c r="Q217" i="3"/>
  <c r="Q219" i="3"/>
  <c r="Q221" i="3"/>
  <c r="P194" i="3"/>
  <c r="O194" i="3"/>
  <c r="Q196" i="3"/>
  <c r="P165" i="3"/>
  <c r="P164" i="3" s="1"/>
  <c r="O165" i="3"/>
  <c r="O164" i="3" s="1"/>
  <c r="P151" i="3"/>
  <c r="P150" i="3" s="1"/>
  <c r="O151" i="3"/>
  <c r="O150" i="3" s="1"/>
  <c r="Q148" i="3"/>
  <c r="Q149" i="3"/>
  <c r="Q152" i="3"/>
  <c r="Q153" i="3"/>
  <c r="P147" i="3"/>
  <c r="P143" i="3" s="1"/>
  <c r="O147" i="3"/>
  <c r="O143" i="3" s="1"/>
  <c r="Q138" i="3"/>
  <c r="O130" i="3"/>
  <c r="Q126" i="3"/>
  <c r="Q127" i="3"/>
  <c r="Q128" i="3"/>
  <c r="Q129" i="3"/>
  <c r="Q131" i="3"/>
  <c r="Q132" i="3"/>
  <c r="P117" i="3"/>
  <c r="O117" i="3"/>
  <c r="Q110" i="3"/>
  <c r="Q111" i="3"/>
  <c r="Q112" i="3"/>
  <c r="Q113" i="3"/>
  <c r="Q114" i="3"/>
  <c r="Q115" i="3"/>
  <c r="Q116" i="3"/>
  <c r="Q118" i="3"/>
  <c r="Q119" i="3"/>
  <c r="Q120" i="3"/>
  <c r="Q121" i="3"/>
  <c r="Q122" i="3"/>
  <c r="Q123" i="3"/>
  <c r="Q133" i="3"/>
  <c r="P109" i="3"/>
  <c r="O109" i="3"/>
  <c r="Q104" i="3"/>
  <c r="P103" i="3"/>
  <c r="P102" i="3" s="1"/>
  <c r="O103" i="3"/>
  <c r="O102" i="3" s="1"/>
  <c r="Q218" i="3" l="1"/>
  <c r="Q238" i="3"/>
  <c r="Q220" i="3"/>
  <c r="P214" i="3"/>
  <c r="O214" i="3"/>
  <c r="Q215" i="3"/>
  <c r="P108" i="3"/>
  <c r="Q134" i="3"/>
  <c r="Q151" i="3"/>
  <c r="O108" i="3"/>
  <c r="Q150" i="3"/>
  <c r="Q147" i="3"/>
  <c r="Q143" i="3"/>
  <c r="Q137" i="3"/>
  <c r="Q130" i="3"/>
  <c r="Q124" i="3"/>
  <c r="Q117" i="3"/>
  <c r="Q109" i="3"/>
  <c r="Q102" i="3"/>
  <c r="Q103" i="3"/>
  <c r="Q108" i="3" l="1"/>
  <c r="P58" i="3" l="1"/>
  <c r="O58" i="3"/>
  <c r="P55" i="3"/>
  <c r="O55" i="3"/>
  <c r="P33" i="3"/>
  <c r="O33" i="3"/>
  <c r="P28" i="3"/>
  <c r="O28" i="3"/>
  <c r="Q27" i="3"/>
  <c r="O14" i="3"/>
  <c r="Q166" i="3" l="1"/>
  <c r="Q13" i="3" l="1"/>
  <c r="Q181" i="3" l="1"/>
  <c r="Q63" i="3"/>
  <c r="Q164" i="3" l="1"/>
  <c r="Q60" i="3"/>
  <c r="Q165" i="3"/>
  <c r="Q8" i="3"/>
  <c r="Q9" i="3"/>
  <c r="Q10" i="3"/>
  <c r="Q15" i="3"/>
  <c r="Q16" i="3"/>
  <c r="Q17" i="3"/>
  <c r="Q19" i="3"/>
  <c r="Q22" i="3"/>
  <c r="Q29" i="3"/>
  <c r="Q31" i="3"/>
  <c r="Q35" i="3"/>
  <c r="Q37" i="3"/>
  <c r="Q38" i="3"/>
  <c r="Q45" i="3"/>
  <c r="Q46" i="3"/>
  <c r="Q49" i="3"/>
  <c r="Q50" i="3"/>
  <c r="Q52" i="3"/>
  <c r="Q56" i="3"/>
  <c r="Q59" i="3"/>
  <c r="Q70" i="3"/>
  <c r="Q73" i="3"/>
  <c r="Q75" i="3"/>
  <c r="Q78" i="3"/>
  <c r="Q81" i="3"/>
  <c r="Q82" i="3"/>
  <c r="Q88" i="3"/>
  <c r="Q89" i="3"/>
  <c r="Q90" i="3"/>
  <c r="Q91" i="3"/>
  <c r="Q92" i="3"/>
  <c r="Q93" i="3"/>
  <c r="Q190" i="3"/>
  <c r="Q189" i="3" s="1"/>
  <c r="Q195" i="3"/>
  <c r="Q198" i="3"/>
  <c r="Q199" i="3"/>
  <c r="Q201" i="3"/>
  <c r="Q202" i="3"/>
  <c r="Q204" i="3"/>
  <c r="Q205" i="3"/>
  <c r="Q207" i="3"/>
  <c r="Q208" i="3"/>
  <c r="Q210" i="3"/>
  <c r="Q212" i="3"/>
  <c r="Q224" i="3"/>
  <c r="Q227" i="3"/>
  <c r="Q236" i="3"/>
  <c r="Q237" i="3"/>
  <c r="Q245" i="3"/>
  <c r="Q247" i="3"/>
  <c r="Q249" i="3"/>
  <c r="Q250" i="3"/>
  <c r="Q51" i="3" l="1"/>
  <c r="O246" i="3"/>
  <c r="O242" i="3" s="1"/>
  <c r="O226" i="3"/>
  <c r="O225" i="3" s="1"/>
  <c r="O223" i="3"/>
  <c r="O222" i="3" s="1"/>
  <c r="O209" i="3"/>
  <c r="O206" i="3"/>
  <c r="O203" i="3"/>
  <c r="O200" i="3"/>
  <c r="O197" i="3"/>
  <c r="O87" i="3"/>
  <c r="O86" i="3" s="1"/>
  <c r="Q76" i="3"/>
  <c r="O74" i="3"/>
  <c r="O72" i="3"/>
  <c r="O69" i="3"/>
  <c r="O66" i="3" s="1"/>
  <c r="O57" i="3"/>
  <c r="O54" i="3"/>
  <c r="O43" i="3"/>
  <c r="O30" i="3"/>
  <c r="P246" i="3"/>
  <c r="P242" i="3" s="1"/>
  <c r="Q243" i="3"/>
  <c r="P226" i="3"/>
  <c r="P223" i="3"/>
  <c r="P222" i="3" s="1"/>
  <c r="Q214" i="3"/>
  <c r="P209" i="3"/>
  <c r="P206" i="3"/>
  <c r="P203" i="3"/>
  <c r="P200" i="3"/>
  <c r="P197" i="3"/>
  <c r="Q194" i="3"/>
  <c r="P87" i="3"/>
  <c r="P86" i="3" s="1"/>
  <c r="P74" i="3"/>
  <c r="P72" i="3"/>
  <c r="P69" i="3"/>
  <c r="P66" i="3" s="1"/>
  <c r="P57" i="3"/>
  <c r="Q44" i="3"/>
  <c r="Q28" i="3"/>
  <c r="Q21" i="3"/>
  <c r="Q14" i="3"/>
  <c r="Q248" i="3" l="1"/>
  <c r="O193" i="3"/>
  <c r="Q200" i="3"/>
  <c r="P193" i="3"/>
  <c r="Q72" i="3"/>
  <c r="Q203" i="3"/>
  <c r="Q209" i="3"/>
  <c r="Q69" i="3"/>
  <c r="Q74" i="3"/>
  <c r="Q197" i="3"/>
  <c r="Q206" i="3"/>
  <c r="Q211" i="3"/>
  <c r="Q235" i="3"/>
  <c r="Q246" i="3"/>
  <c r="Q80" i="3"/>
  <c r="Q18" i="3"/>
  <c r="Q7" i="3"/>
  <c r="Q223" i="3"/>
  <c r="Q77" i="3"/>
  <c r="Q30" i="3"/>
  <c r="Q57" i="3"/>
  <c r="Q58" i="3"/>
  <c r="Q179" i="3"/>
  <c r="Q180" i="3"/>
  <c r="P225" i="3"/>
  <c r="Q225" i="3" s="1"/>
  <c r="Q226" i="3"/>
  <c r="Q33" i="3"/>
  <c r="Q34" i="3"/>
  <c r="P54" i="3"/>
  <c r="Q54" i="3" s="1"/>
  <c r="Q55" i="3"/>
  <c r="Q86" i="3"/>
  <c r="Q87" i="3"/>
  <c r="O32" i="3"/>
  <c r="P6" i="3"/>
  <c r="P43" i="3"/>
  <c r="Q43" i="3" s="1"/>
  <c r="Q232" i="3"/>
  <c r="Q66" i="3"/>
  <c r="P71" i="3"/>
  <c r="O6" i="3"/>
  <c r="O71" i="3"/>
  <c r="O188" i="3"/>
  <c r="O252" i="3" l="1"/>
  <c r="Q71" i="3"/>
  <c r="Q6" i="3"/>
  <c r="Q242" i="3"/>
  <c r="Q222" i="3"/>
  <c r="P188" i="3"/>
  <c r="Q193" i="3"/>
  <c r="P32" i="3"/>
  <c r="Q188" i="3" l="1"/>
  <c r="P252" i="3"/>
  <c r="Q252" i="3" s="1"/>
  <c r="Q32" i="3"/>
</calcChain>
</file>

<file path=xl/sharedStrings.xml><?xml version="1.0" encoding="utf-8"?>
<sst xmlns="http://schemas.openxmlformats.org/spreadsheetml/2006/main" count="706" uniqueCount="607">
  <si>
    <t xml:space="preserve"> </t>
  </si>
  <si>
    <t>Итого:</t>
  </si>
  <si>
    <t>9720021930</t>
  </si>
  <si>
    <t>9720000000</t>
  </si>
  <si>
    <t>9700000000</t>
  </si>
  <si>
    <t>97 2 00 00000</t>
  </si>
  <si>
    <t>Развитие и поддержка периодической печати и издательств</t>
  </si>
  <si>
    <t>97 0 00 00000</t>
  </si>
  <si>
    <t>Непрограммные расходы в области средств массовой информации</t>
  </si>
  <si>
    <t>9710021920</t>
  </si>
  <si>
    <t>9710000000</t>
  </si>
  <si>
    <t>97 1 00 00000</t>
  </si>
  <si>
    <t>Развитие и поддержка телевидения и радиовещания</t>
  </si>
  <si>
    <t>04 2 00 21680</t>
  </si>
  <si>
    <t>0420021680</t>
  </si>
  <si>
    <t>0420000000</t>
  </si>
  <si>
    <t>0400000000</t>
  </si>
  <si>
    <t>Содействие в участии сборных команд города в республиканских и Всероссийских соревнованиях</t>
  </si>
  <si>
    <t>04 2 00 21670</t>
  </si>
  <si>
    <t>0420021670</t>
  </si>
  <si>
    <t>Организация проведения общегородских спортивно-массовых мероприятий</t>
  </si>
  <si>
    <t>04 2 00 00000</t>
  </si>
  <si>
    <t>Организация спортивно-массовой и физкультурно-оздоровительной работы</t>
  </si>
  <si>
    <t>04 0 00 00000</t>
  </si>
  <si>
    <t>Муниципальная программа «Развитие физической культуры и спорта в муниципальном образовании городской округ Армянск Республика Крым на 2016-2018 годы»</t>
  </si>
  <si>
    <t>96 2 00 60880</t>
  </si>
  <si>
    <t>9620060880</t>
  </si>
  <si>
    <t>9620000000</t>
  </si>
  <si>
    <t>9600000000</t>
  </si>
  <si>
    <t>Расходы на предоставление субсидий социально ориентированным некоммерческим организациям, не являющимися муниципальными учреждениями</t>
  </si>
  <si>
    <t>96 2 00 22110</t>
  </si>
  <si>
    <t>9620022110</t>
  </si>
  <si>
    <t>Мероприятия по развитию социально-культурной сферы депортированных граждан</t>
  </si>
  <si>
    <t>96 2 00 00000</t>
  </si>
  <si>
    <t>Обеспечение прочих расходов по социальной защите</t>
  </si>
  <si>
    <t>96 0 00 00000</t>
  </si>
  <si>
    <t>Непрограммные расходы в сфере социальной защиты</t>
  </si>
  <si>
    <t>9200000000</t>
  </si>
  <si>
    <t>92 0 00 00000</t>
  </si>
  <si>
    <t>Непрограммные расходы на осуществление переданных органам местного самоуправления в Республике Крым отдельных полномочий Республики Крым</t>
  </si>
  <si>
    <t>Расходы на выплату отдельных пособий семьям с детьми</t>
  </si>
  <si>
    <t>Расходы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«О государственных пособиях гражданам, имеющим детей»</t>
  </si>
  <si>
    <t>Расходы на выплату единовременного пособия при всех формах устройства детей, лишенных родительского попечения, в семью</t>
  </si>
  <si>
    <t>02 1 01 71480</t>
  </si>
  <si>
    <t>0210171480</t>
  </si>
  <si>
    <t>0210100000</t>
  </si>
  <si>
    <t>0210000000</t>
  </si>
  <si>
    <t>0200000000</t>
  </si>
  <si>
    <t>Расходы на выплату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</si>
  <si>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02 1 01 00000</t>
  </si>
  <si>
    <t>Основное мероприятие «Реализация образовательных программ дошкольного образования детей»</t>
  </si>
  <si>
    <t>02 1 00 00000</t>
  </si>
  <si>
    <t>Подпрограмма «Развитие дошкольного образования в муниципальном образовании городской округ Армянск Республики Крым на 2016-2018 годы»</t>
  </si>
  <si>
    <t>02 0 00 00000</t>
  </si>
  <si>
    <t>Муниципальная программа «Развитие образования в муниципальном образовании городской округ Армянск Республики Крым на 2016-2018 годы»</t>
  </si>
  <si>
    <t>9610079940</t>
  </si>
  <si>
    <t>Расходы на выплату помощи малообеспеченным семьям</t>
  </si>
  <si>
    <t>Расходы на социальное пособие на погребение</t>
  </si>
  <si>
    <t>Расходы на предоставление мер социальной поддержки отдельным категориям граждан</t>
  </si>
  <si>
    <t>Расходы на приобретение технических и других средств реабилитации инвалидам и отдельным категориям граждан, льготным категориям граждан</t>
  </si>
  <si>
    <t>Расходы на предоставление субсидий населению на жилищно-коммунальные услуги, твердого топлива и сжиженного газа</t>
  </si>
  <si>
    <t>Компенсационные выплаты по льготному проезду отдельных категорий граждан на авто-, электро- и железнодорожном транспорте</t>
  </si>
  <si>
    <t>Расходы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</t>
  </si>
  <si>
    <t>Расходы на оплату жилищно-коммунальных услуг отдельным категориям граждан</t>
  </si>
  <si>
    <t>Расходы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</si>
  <si>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91 6 00 00190</t>
  </si>
  <si>
    <t>9160000190</t>
  </si>
  <si>
    <t>9160000000</t>
  </si>
  <si>
    <t>9100000000</t>
  </si>
  <si>
    <t>91 6 00 00110</t>
  </si>
  <si>
    <t>9160000110</t>
  </si>
  <si>
    <t>Расходы на обеспечение выплат по оплате труда, в рамках непрограммного направления расходов «Обеспечение деятельности отраслевых (функциональных) органов администрации города Армянска Республики Крым»</t>
  </si>
  <si>
    <t>91 6 00 00000</t>
  </si>
  <si>
    <t>Расходы на обеспечение деятельности отраслевых (функциональных) органов администрации города Армянска Республики Крым</t>
  </si>
  <si>
    <t>91 0 00 00000</t>
  </si>
  <si>
    <t xml:space="preserve">Непрограммные расходы на обеспечение функций органов местного самоуправления </t>
  </si>
  <si>
    <t>01 6 00 00590</t>
  </si>
  <si>
    <t>0160000590</t>
  </si>
  <si>
    <t>0160000000</t>
  </si>
  <si>
    <t>0100000000</t>
  </si>
  <si>
    <t>Расходы на обеспечение  деятельности (оказание услуг)  муниципальных учреждений, осуществляющих функции централизованного финансового, материально-технического и информационно-методического сопровождения деятельности образовательных учреждений</t>
  </si>
  <si>
    <t>01 6 00 00000</t>
  </si>
  <si>
    <t>Ведение бухгалтерского, налогового и статистического учета в обслуживаемых учреждениях культуры</t>
  </si>
  <si>
    <t>01 1 00 21520</t>
  </si>
  <si>
    <t>0110021520</t>
  </si>
  <si>
    <t>0110000000</t>
  </si>
  <si>
    <t>Расходы на обеспечение мероприятий по организации и проведению государственных, общегородских праздников и памятных дат</t>
  </si>
  <si>
    <t>01 1 00 00000</t>
  </si>
  <si>
    <t>Поддержка и развитие культурно-досуговой деятельности и народного творчества в городском округе Армянск Республики Крым</t>
  </si>
  <si>
    <t>01 0 00 00000</t>
  </si>
  <si>
    <t>Муниципальная программа «Развитие культуры, сохранение объектов культурного наследия в муниципальном образовании городской округ Армянск Республики Крым на 2016-2018 годы»</t>
  </si>
  <si>
    <t>01 7 00 21620</t>
  </si>
  <si>
    <t>0170021620</t>
  </si>
  <si>
    <t>0170000000</t>
  </si>
  <si>
    <t>Расходы по содержанию мемориала «Вечный огонь»</t>
  </si>
  <si>
    <t>01 7 00 00000</t>
  </si>
  <si>
    <t>Основное мероприятие «Сохранение объектов историко-культурного наследия в городском округе Армянск Республики Крым»</t>
  </si>
  <si>
    <t>01 3 00 00590</t>
  </si>
  <si>
    <t>0130000590</t>
  </si>
  <si>
    <t>0130000000</t>
  </si>
  <si>
    <t>Расходы на обеспечение деятельности (оказания услуг) муниципальных учреждений, предоставление населению услуг музейными учреждениями</t>
  </si>
  <si>
    <t>01 3 00 00000</t>
  </si>
  <si>
    <t>Развитие и модернизация историко-краеведческого музея в городском округе Армянск Республики Крым</t>
  </si>
  <si>
    <t>01 2 00 21550</t>
  </si>
  <si>
    <t>0120021550</t>
  </si>
  <si>
    <t>0120000000</t>
  </si>
  <si>
    <t>Расходы на обеспечение мероприятий по организации и проведению выставок, конкурсов, конференций и иных массовых мероприятий</t>
  </si>
  <si>
    <t>01 2 00 21540</t>
  </si>
  <si>
    <t>0120021540</t>
  </si>
  <si>
    <t>Комплектование книжных фондов муниципальных библиотек</t>
  </si>
  <si>
    <t>01 2 00 00590</t>
  </si>
  <si>
    <t>0120000590</t>
  </si>
  <si>
    <t>Расходы на обеспечение деятельности (оказания услуг) муниципальных учреждений, предоставление населению услуг библиотечными учреждениями</t>
  </si>
  <si>
    <t>01 2 00 00000</t>
  </si>
  <si>
    <t>Развитие и модернизация муниципальных библиотек в городском округе Армянск Республики Крым</t>
  </si>
  <si>
    <t>01 1 00 21510</t>
  </si>
  <si>
    <t>0110021510</t>
  </si>
  <si>
    <t>Расходы на организацию и проведение культурно-массовых мероприятий</t>
  </si>
  <si>
    <t>01 1 00 00590</t>
  </si>
  <si>
    <t>0110000590</t>
  </si>
  <si>
    <t>Расходы на обеспечение деятельности (оказания услуг) муниципальных учреждений, обслуживание населения дворцами и домами культуры, клубными учреждениями</t>
  </si>
  <si>
    <t>02 4 01 00590</t>
  </si>
  <si>
    <t>0240100590</t>
  </si>
  <si>
    <t>0240100000</t>
  </si>
  <si>
    <t>0240000000</t>
  </si>
  <si>
    <t>02 4 01 00000</t>
  </si>
  <si>
    <t>Основное мероприятие «Обеспечение деятельности учреждения, осуществляющего функции централизованного финансового, материально-технического и информационно-методического сопровождения деятельности образовательных учреждений»</t>
  </si>
  <si>
    <t>02 4 00 00000</t>
  </si>
  <si>
    <t>Подпрограмма «Развитие методической и профориентационной работы, создание условий для развития системы образования в муниципальном образовании городской округ Армянск Республики Крым на 2016-2018 годы»</t>
  </si>
  <si>
    <t>02 3 01 00590</t>
  </si>
  <si>
    <t>0230100590</t>
  </si>
  <si>
    <t>0230100000</t>
  </si>
  <si>
    <t>0230000000</t>
  </si>
  <si>
    <t>Расходы на обеспечение деятельности (оказание услуг) муниципальных учреждений, обеспечивающих дополнительное образование</t>
  </si>
  <si>
    <t>02 3 01 00000</t>
  </si>
  <si>
    <t>Основное мероприятие «Обеспечение деятельности учреждения дополнительного образования»</t>
  </si>
  <si>
    <t>02 3 00 00000</t>
  </si>
  <si>
    <t>Подпрограмма «Развитие дополнительного образования в муниципальном образовании городской округ Армянск Республики Крым на 2016-2018 годы»</t>
  </si>
  <si>
    <t>03 2 00 21740</t>
  </si>
  <si>
    <t>0320021740</t>
  </si>
  <si>
    <t>0320000000</t>
  </si>
  <si>
    <t>0300000000</t>
  </si>
  <si>
    <t>Содействие в участии подростков и молодёжи в республиканских и Всероссийских мероприятиях</t>
  </si>
  <si>
    <t>03 2 00 00000</t>
  </si>
  <si>
    <t>Гражданское и патриотическое воспитание, творческое, интеллектуальное и духовно-нравственное развитие молодёжи</t>
  </si>
  <si>
    <t>03 1 00 21730</t>
  </si>
  <si>
    <t>0310021730</t>
  </si>
  <si>
    <t>0310000000</t>
  </si>
  <si>
    <t>Организация и проведение общегородских молодежных мероприятий</t>
  </si>
  <si>
    <t>03 1 00 00000</t>
  </si>
  <si>
    <t>Обеспечение условий для социального, культурного, духовного и физического развития молодёжи</t>
  </si>
  <si>
    <t>03 0 00 00000</t>
  </si>
  <si>
    <t>Муниципальная программа «Молодёжь муниципального образования городской округ Армянск Республика Крым на 2016-2018 годы»</t>
  </si>
  <si>
    <t>02 5 02 21760</t>
  </si>
  <si>
    <t>0250221760</t>
  </si>
  <si>
    <t>0250200000</t>
  </si>
  <si>
    <t>0250000000</t>
  </si>
  <si>
    <t>Мероприятия по проведению оздоровительной кампании детей льготных категорий</t>
  </si>
  <si>
    <t>02 5 02 00000</t>
  </si>
  <si>
    <t>Основное мероприятие "Приобретение путевок для детей льготной категории"</t>
  </si>
  <si>
    <t>02 5 00 00000</t>
  </si>
  <si>
    <t>Подпрограмма «Организация отдыха и оздоровление детей и подростков города Армянска Республики Крым на 2016-2018 годы»</t>
  </si>
  <si>
    <t>04 1 00 00590</t>
  </si>
  <si>
    <t>0410000590</t>
  </si>
  <si>
    <t>0410000000</t>
  </si>
  <si>
    <t xml:space="preserve">Расходы на обеспечение деятельности (оказание услуг) муниципальной детско-юношеской спортивной школы </t>
  </si>
  <si>
    <t>04 1 00 00000</t>
  </si>
  <si>
    <t>Обеспечение деятельности учреждения дополнительного образования</t>
  </si>
  <si>
    <t>0250121750</t>
  </si>
  <si>
    <t>0220171520</t>
  </si>
  <si>
    <t>0220100000</t>
  </si>
  <si>
    <t>0220000000</t>
  </si>
  <si>
    <t>Расходы на обеспечение одноразовым бесплатным горячим питанием (завтрак) учащихся 1-4 классов муниципальных образовательных организаций</t>
  </si>
  <si>
    <t>02 2 01 71330</t>
  </si>
  <si>
    <t>0220171330</t>
  </si>
  <si>
    <t>Расходы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</si>
  <si>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02 2 01 21790</t>
  </si>
  <si>
    <t>0220121790</t>
  </si>
  <si>
    <t>Организация питания в учреждениях общего образования</t>
  </si>
  <si>
    <t>02 2 01 00590</t>
  </si>
  <si>
    <t>0220100590</t>
  </si>
  <si>
    <t xml:space="preserve">Расходы на обеспечение деятельности (оказание услуг) муниципальных общеобразовательных учреждений </t>
  </si>
  <si>
    <t>02 2 01 00000</t>
  </si>
  <si>
    <t>Основное мероприятие «Реализация образовательных программ общего образования детей»</t>
  </si>
  <si>
    <t>02 2 00 00000</t>
  </si>
  <si>
    <t>Подпрограмма «Развитие школьного образования в муниципальном образовании городской округ Армянск Республики Крым на 2016-2018 годы»</t>
  </si>
  <si>
    <t>01 4 00 00590</t>
  </si>
  <si>
    <t>0140000590</t>
  </si>
  <si>
    <t>0140000000</t>
  </si>
  <si>
    <t>01 4 00 00000</t>
  </si>
  <si>
    <t>Сохранение и развитие системы дополнительного образования детей в городском округе Армянск Республики Крым</t>
  </si>
  <si>
    <t>02 1 01 71320</t>
  </si>
  <si>
    <t>0210171320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</si>
  <si>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</si>
  <si>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02 1 01 00590</t>
  </si>
  <si>
    <t>0210100590</t>
  </si>
  <si>
    <t xml:space="preserve">Расходы на обеспечение деятельности (оказание услуг) муниципальных дошкольных образовательных учреждений </t>
  </si>
  <si>
    <t>05 1 00 60060</t>
  </si>
  <si>
    <t>0510060060</t>
  </si>
  <si>
    <t>0510000000</t>
  </si>
  <si>
    <t>0500000000</t>
  </si>
  <si>
    <t>Расходы на предоставление субсидий юридическим лицам, не являющимися муниципальными учреждениями, на возмещение затрат по прочим мероприятиям по благоустройству</t>
  </si>
  <si>
    <t>05 1 00 60050</t>
  </si>
  <si>
    <t>0510060050</t>
  </si>
  <si>
    <t>Расходы на предоставление субсидий юридическим лицам, не являющимися муниципальными учреждениями, на возмещение затрат по благоустройству территорий кладбищ и содержание мест захоронений (организация и содержание мест захоронения)</t>
  </si>
  <si>
    <t>05 1 00 60040</t>
  </si>
  <si>
    <t>0510060040</t>
  </si>
  <si>
    <t>Расходы на предоставление субсидий юридическим лицам, не являющимися муниципальными учреждениями, на возмещение затрат по содержанию и уборке территорий улиц, тротуаров, площадей и скверов</t>
  </si>
  <si>
    <t>05 1 00 60030</t>
  </si>
  <si>
    <t>0510060030</t>
  </si>
  <si>
    <t>Расходы на предоставление субсидий юридическим лицам, не являющимися муниципальными учреждениями, на возмещение затрат по реализации мероприятий по озеленению территорий городского округа,  реконструкция и восстановление зеленых насаждений (озеленение территорий)</t>
  </si>
  <si>
    <t>05 1 00 60020</t>
  </si>
  <si>
    <t>0510060020</t>
  </si>
  <si>
    <t>Расходы на предоставление субсидий юридическим лицам, не являющимися муниципальными учреждениями, на возмещение затрат по ремонту и содержанию объектов благоустройства</t>
  </si>
  <si>
    <t>05 1 00 60010</t>
  </si>
  <si>
    <t>0510060010</t>
  </si>
  <si>
    <t>Расходы на предоставление субсидий юридическим лицам, не являющимися муниципальными учреждениями, на возмещение затрат по содержанию сети уличного освещения городских и сельских территорий</t>
  </si>
  <si>
    <t>05 1 00 00000</t>
  </si>
  <si>
    <t>Содержание и ремонт объектов благоустройства на территории муниципального образования городской округ Армянск Республики Крым</t>
  </si>
  <si>
    <t>05 0 00 00000</t>
  </si>
  <si>
    <t>Муниципальная программа «Благоустройство территорий, санитарная очистка и содержание территории муниципального образования городской округ Армянск Республики Крым»</t>
  </si>
  <si>
    <t>93 2 00 20240</t>
  </si>
  <si>
    <t>9320020240</t>
  </si>
  <si>
    <t>9320000000</t>
  </si>
  <si>
    <t>9300000000</t>
  </si>
  <si>
    <t>Создание и накопление материального резерва муниципального образования городской оуруг Армянск Республики Крым</t>
  </si>
  <si>
    <t>93 2 00 00000</t>
  </si>
  <si>
    <t>Расходы на создание и накопление материального резерва</t>
  </si>
  <si>
    <t>93 0 00 00000</t>
  </si>
  <si>
    <t>Непрограммные расходы в сфере защиты населения и территории от чрезвычайных ситуаций природного и техногенного характера, гражданской обороны и правоохранительной деятельности</t>
  </si>
  <si>
    <t>94 1 00 51180</t>
  </si>
  <si>
    <t>9410051180</t>
  </si>
  <si>
    <t>9410000000</t>
  </si>
  <si>
    <t>9400000000</t>
  </si>
  <si>
    <t>Расходы на осуществление первичного воинского учета на территориях, где отсутствуют военные комиссариаты</t>
  </si>
  <si>
    <t>94 1 00 00000</t>
  </si>
  <si>
    <t>Непрограммные расходы по мобилизационной и вневойсковой подготовке</t>
  </si>
  <si>
    <t>94 0 00 00000</t>
  </si>
  <si>
    <t>Непрограммные расходы в сфере национальной обороны</t>
  </si>
  <si>
    <t>98 0 00 90200</t>
  </si>
  <si>
    <t>9800090200</t>
  </si>
  <si>
    <t>9800000000</t>
  </si>
  <si>
    <t>Членские взносы в Совет муниципальных образований Республики Крым</t>
  </si>
  <si>
    <t>98 0 00 00000</t>
  </si>
  <si>
    <t>Другие непрограммные расходы</t>
  </si>
  <si>
    <t>9200053910</t>
  </si>
  <si>
    <t>91 7 00 00590</t>
  </si>
  <si>
    <t>9170000590</t>
  </si>
  <si>
    <t>9170000000</t>
  </si>
  <si>
    <t>Расходы на обеспечение деятельности  (оказание услуг)  муниципальных учреждений, в рамках непрограммного направления расходов «Обеспечение деятельности органов местного самоуправления городского округа Армянск Республики Крым»</t>
  </si>
  <si>
    <t>91 7 00 00000</t>
  </si>
  <si>
    <t>98 0 00 90100</t>
  </si>
  <si>
    <t>9800090100</t>
  </si>
  <si>
    <t>Расходы за счет резервного фонда администрации города Армянска Республики Крым</t>
  </si>
  <si>
    <t>91 3 00 00190</t>
  </si>
  <si>
    <t>9130000190</t>
  </si>
  <si>
    <t>9130000000</t>
  </si>
  <si>
    <t>Расходы на обеспечение функций, в рамках непрограммного направления расходов «Обеспечение деятельности Контрольно-счетного органа города Армянска Республики Крым»</t>
  </si>
  <si>
    <t>91 3 00 00110</t>
  </si>
  <si>
    <t>9130000110</t>
  </si>
  <si>
    <t>Расходы на обеспечение выплат по оплате, в рамках непрограммного направления расходов «Обеспечение деятельности Контрольно-счетного органа города Армянска Республики Крым»</t>
  </si>
  <si>
    <t>91 3 00 00000</t>
  </si>
  <si>
    <t>Расходы на обеспечение деятельности Контрольно-счетного органа города Армянска Республики Крым</t>
  </si>
  <si>
    <t>91 5 00 00190</t>
  </si>
  <si>
    <t>9150000190</t>
  </si>
  <si>
    <t>9150000000</t>
  </si>
  <si>
    <t>91 5 00 00110</t>
  </si>
  <si>
    <t>9150000110</t>
  </si>
  <si>
    <t>91 5 00 00000</t>
  </si>
  <si>
    <t>91 2 00 00190</t>
  </si>
  <si>
    <t>9120000190</t>
  </si>
  <si>
    <t>9120000000</t>
  </si>
  <si>
    <t>Расходы на обеспечение функций, в рамках непрограммного направления расходов «Обеспечение деятельности аппарата Армянского городского совета Республики Крым»</t>
  </si>
  <si>
    <t>91 2 00 00110</t>
  </si>
  <si>
    <t>9120000110</t>
  </si>
  <si>
    <t>Расходы на обеспечение выплат по оплате труда, в рамках непрограммного направления расходов «Обеспечение деятельности аппарата Армянского городского совета Республики Крым»</t>
  </si>
  <si>
    <t>91 2 00 00000</t>
  </si>
  <si>
    <t>Расходы на обеспечение деятельности аппарата Армянского городского совета Республики Крым</t>
  </si>
  <si>
    <t>91 1 00 00110</t>
  </si>
  <si>
    <t>9110000110</t>
  </si>
  <si>
    <t>9110000000</t>
  </si>
  <si>
    <t>Расходы на обеспечение выплат по оплате труда, в рамках непрограммного направления расходов «Обеспечение деятельности Председателя Армянского городского совета Республики Крым»</t>
  </si>
  <si>
    <t>91 1 00 00000</t>
  </si>
  <si>
    <t>Расходы на обеспечение деятельности Председателя Армянского городского совета Республики Крым</t>
  </si>
  <si>
    <t>Целевая статья расходов</t>
  </si>
  <si>
    <t>ГРБС</t>
  </si>
  <si>
    <t>Наименование</t>
  </si>
  <si>
    <t>№ п/п</t>
  </si>
  <si>
    <t>КВР</t>
  </si>
  <si>
    <t>КЦСР</t>
  </si>
  <si>
    <t>КФСР</t>
  </si>
  <si>
    <t>ПР</t>
  </si>
  <si>
    <t>РЗ</t>
  </si>
  <si>
    <t>к решению "О бюджете городского округа Армянск</t>
  </si>
  <si>
    <t xml:space="preserve">                                                           Приложение 7</t>
  </si>
  <si>
    <t>Основное мероприятие «Проведение капитальных ремонтов, реконструкции и строительства муниципальных общеобразовательных учреждений»</t>
  </si>
  <si>
    <t>02 2 02 00000</t>
  </si>
  <si>
    <t>Расходы на проведение капитальных ремонтов муниципальных общеобразовательных учреждений</t>
  </si>
  <si>
    <t>02 2 02 21810</t>
  </si>
  <si>
    <t>Непрограммные расходы в сфере транспорта, дорожного хозяйства, связи, телекоммуникации и информатики</t>
  </si>
  <si>
    <t>88 0 00 00000</t>
  </si>
  <si>
    <t>Развитие дорожного хозяйства за счет средств местного бюджета</t>
  </si>
  <si>
    <t>88 1 00 00000</t>
  </si>
  <si>
    <t>Непрограммные расходы по обеспечению функционирования системы управления в муниципальном образовании городской округ Армянск Республики Крым</t>
  </si>
  <si>
    <t>89 0 00 00000</t>
  </si>
  <si>
    <t>Управление  муниципальным имуществом</t>
  </si>
  <si>
    <t>89 1 00 00000</t>
  </si>
  <si>
    <t>Расходы на оформление права муниципальной собственности на выморочное имущество (оформление наследственного имущества)</t>
  </si>
  <si>
    <t>89 1 00 20720</t>
  </si>
  <si>
    <t>Реализация прочих мероприятий в сфере установленных функций органов местного самоуправления</t>
  </si>
  <si>
    <t>91 8 00 00000</t>
  </si>
  <si>
    <t>91 8 00 20010</t>
  </si>
  <si>
    <t>Расходы на предоставление субсидий юридическим лицам, не являющимися муниципальными учреждениями, на возмещение затрат по освещению деятельности органов местного самоуправления муниципального образования городской округ Армянск Республики Крым и социально-значимых событий</t>
  </si>
  <si>
    <t>97 1 00 60310</t>
  </si>
  <si>
    <t>Расходы на предоставление субсидий юридическим лицам, не являющимися муниципальными учреждениями, на возмещение затрат по опубликованию информации о деятельности, официальной информации и муниципальных правовых актов органов местного самоуправления муниципального образования городской округ Армянск Республики Крым и социально-значимых событий</t>
  </si>
  <si>
    <t>97 2 00 60320</t>
  </si>
  <si>
    <t>Процент исполнения к годовому плану</t>
  </si>
  <si>
    <t>тыс.руб.</t>
  </si>
  <si>
    <t xml:space="preserve">Начальник Финансового управления </t>
  </si>
  <si>
    <t>администрации гогрода Армянска</t>
  </si>
  <si>
    <t>О.В. Гапончик</t>
  </si>
  <si>
    <t>Заместитель главы администрации</t>
  </si>
  <si>
    <t>А.А. Черненко</t>
  </si>
  <si>
    <t>Прочие мероприятия в рамках программы развития системы образования</t>
  </si>
  <si>
    <t>02 4 02 00000</t>
  </si>
  <si>
    <t>02 4 02 71310</t>
  </si>
  <si>
    <t xml:space="preserve">Расходы на проведение ремонтов внутриквартальных проездов, тротуаров, автодорог (в т.ч. разработка проектно-сметной документации и проведение экспертизы) </t>
  </si>
  <si>
    <t>88 1 00 25020</t>
  </si>
  <si>
    <t>Расходы на обеспечение деятельности (оказание услуг) единой дежурно-диспетчерской службы муниципального образования городской округ Армянск Республики Крым</t>
  </si>
  <si>
    <t>Утверждено сводной бюджетной росписью на 2017 год</t>
  </si>
  <si>
    <t>01 1 00 L5580</t>
  </si>
  <si>
    <t>Расходы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</si>
  <si>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01 4 00 L5190</t>
  </si>
  <si>
    <t>Расходы на поддержку отрасли культуры (в части укрепления материально-технической базы и оснащение оборудованием детских школ искусств)</t>
  </si>
  <si>
    <t>02 2 01 S1520</t>
  </si>
  <si>
    <t>Расходы на обеспечение  деятельности (оказание услуг)  муниципальных учреждений, осуществляющих функции по централизованному обслуживанию учреждений культуры</t>
  </si>
  <si>
    <t>Расходы на предоставление компенсации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местности, в рамках Государственной программы развития образования в Республике Крым на 2016–2018 годы</t>
  </si>
  <si>
    <t>Муниципальная программа «Построение (развитие) аппаратно-программного комплекса «Безопасный город» в муниципальном образовании городской округ Армянск Республики Крым на 2017-2019 годы»</t>
  </si>
  <si>
    <t>Организация работы единой дежурно-диспетчерской службы муниципального образования городской округ Армянск Республики Крым в качестве базового уровня для построения (развития) аппаратно-программного комплекса «Безопасный город»</t>
  </si>
  <si>
    <t>07 0 00 00000</t>
  </si>
  <si>
    <t>07 2 00 00000</t>
  </si>
  <si>
    <t>07 2 00 00590</t>
  </si>
  <si>
    <t>Муниципальная программа «Социальная поддержка отдельных категорий граждан муниципального образования городской округ Армянск Республики Крым на 2017 - 2019 годы»</t>
  </si>
  <si>
    <t>Улучшение социально-экономического положения семей с детьми</t>
  </si>
  <si>
    <t>08 0 00 00000</t>
  </si>
  <si>
    <t>08 1 00 00000</t>
  </si>
  <si>
    <t>Расходы на осуществление полномочий по предоставлению ежемесячной социальной поддержки детям–сиротам и детям, оставшимся без попечения родителей, лицам из числа детей–сирот и детей, оставшихся без попечения родителей</t>
  </si>
  <si>
    <t xml:space="preserve">Расходы на ежемесячную денежную выплату, назначаемую в случае рождения третьего ребенка или последующих детей до достижения ребенком возраста трех лет </t>
  </si>
  <si>
    <t>08 1 00 51370</t>
  </si>
  <si>
    <t>08 1 00 52600</t>
  </si>
  <si>
    <t>08 1 00 52700</t>
  </si>
  <si>
    <t>08 1 00 53800</t>
  </si>
  <si>
    <t>08 1 00 70820</t>
  </si>
  <si>
    <t>08 1 00 70850</t>
  </si>
  <si>
    <t>08 1 00 R0840</t>
  </si>
  <si>
    <t>Социальная защита населения</t>
  </si>
  <si>
    <t>08 2 00 00000</t>
  </si>
  <si>
    <t>Расходы на оказание мер социальной защиты граждан в соответствии с Законом Республики Крым от 17 декабря 2014 года № 36–ЗРК/2014 «Об особенностях установления мер социальной защиты (поддержки) отдельным категориям граждан, проживающих на территории Республики Крым»</t>
  </si>
  <si>
    <t>08 2 00 52500</t>
  </si>
  <si>
    <t>08 2 00 70010</t>
  </si>
  <si>
    <t>08 2 00 70860</t>
  </si>
  <si>
    <t>08 2 00 70890</t>
  </si>
  <si>
    <t>08 2 00 71860</t>
  </si>
  <si>
    <t>08 2 00 73860</t>
  </si>
  <si>
    <t>Социальные выплаты</t>
  </si>
  <si>
    <t>08 3 00 00000</t>
  </si>
  <si>
    <t>Расходы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«Об обязательном страховании гражданской ответственности владельцев транспортных средств»</t>
  </si>
  <si>
    <t>Расходы на предоставление мер социальной поддержки лицам, имевшим право на их получение по состоянию на 31 декабря 2014 года</t>
  </si>
  <si>
    <t>08 3 00 52800</t>
  </si>
  <si>
    <t>08 3 00 70840</t>
  </si>
  <si>
    <t>08 3 00 78810</t>
  </si>
  <si>
    <t>08 3 00 79920</t>
  </si>
  <si>
    <t>Руководство и управление в сфере труда и социальной защиты населения в городском округе Армянск</t>
  </si>
  <si>
    <t>Расходы на обеспечение выплат по оплате труда работников органов местного самоуправления в рамках муниципальной программы «Социальная поддержка отдельных категорий граждан муниципального образования городской округ Армянск Республики Крым на 2017 - 2019 годы» на осуществление переданных органам местного самоуправления в Республике Крым отдельных полномочий Республики Крым в сфере социальной защиты населения (за счет средств местного бюджета)</t>
  </si>
  <si>
    <t>Расходы на обеспечение выплат по оплате труда работников органов местного самоуправления в рамках муниципальной программы «Социальная поддержка отдельных категорий граждан муниципального образования городской округ Армянск Республики Крым на 2017 - 2019 годы» на осуществление переданных органам местного самоуправления в Республике Крым отдельных полномочий Республики Крым в сфере социальной защиты населения</t>
  </si>
  <si>
    <t>Расходы на обеспечение функций органов местного самоуправления в рамках муниципальной программы «Социальная поддержка отдельных категорий граждан муниципального образования городской округ Армянск Республики Крым на 2017 - 2019 годы» на осуществление переданных органам местного самоуправления в Республике Крым отдельных полномочий Республики Крым в сфере социальной защиты населения</t>
  </si>
  <si>
    <t>08 4 00 00000</t>
  </si>
  <si>
    <t>08 4 00 01101</t>
  </si>
  <si>
    <t>08 4 00 71101</t>
  </si>
  <si>
    <t>08 4 00 71109</t>
  </si>
  <si>
    <t>Муниципальная программа «Улучшение условий и охраны труда в муниципальном образовании городской округ Армянск Республики Крым на 2017-2019 годы»</t>
  </si>
  <si>
    <t xml:space="preserve">Превентивные меры, направленные на снижение производственного травматизма и профессиональной заболеваемости работающих </t>
  </si>
  <si>
    <t>09 0 00 00000</t>
  </si>
  <si>
    <t>09 2 00 00000</t>
  </si>
  <si>
    <t>Проведение периодических медицинских осмотров</t>
  </si>
  <si>
    <t>09 2 00 29020</t>
  </si>
  <si>
    <t>Муниципальная программа «Развитие архивного дела в муниципальном образовании городской округ Армянск Республики Крым на 2017-2019 годы»</t>
  </si>
  <si>
    <t>Осуществление отдельных государственных полномочий органами местного самоуправления по хранению, комплектованию, учету и использованию архивных документов государственной части Архивного фонда Республики Крым</t>
  </si>
  <si>
    <t>10 0 00 00000</t>
  </si>
  <si>
    <t>10 2 00 00000</t>
  </si>
  <si>
    <t>Расходы на обеспечение выплат по оплате труда работников органов местного самоуправления в рамках муниципальной программы «Развитие архивного дела в муниципальном образовании городской округ Армянск Республики Крым на 2017-2019 годы» на осуществление переданных органам местного самоуправления в Республике Крым отдельных полномочий Республики Крым в сфере архивного дела</t>
  </si>
  <si>
    <t>10 2 00 71201</t>
  </si>
  <si>
    <t>10 2 00 71209</t>
  </si>
  <si>
    <t>Расходы на обеспечение функций органов местного самоуправления в рамках муниципальной программы «Развитие архивного дела в муниципальном образовании городской округ Армянск Республики Крым на 2017-2019 годы» на осуществление переданных органам местного самоуправления в Республике Крым отдельных полномочий Республики Крым в сфере архивного дела</t>
  </si>
  <si>
    <t>Муниципальная программа «Содействие занятости населения в муниципальном образовании городской округ Армянск Республики Крым на 2017-2019 годы»</t>
  </si>
  <si>
    <t>Содействие занятости населения и граждан, нуждающихся в социальной защите и не способных на равных условиях конкурировать на рынке труда</t>
  </si>
  <si>
    <t>Содействие в организации временного трудоустройства несовершеннолетних граждан в возрасте от 14 до 18 лет в свободное от учебы время</t>
  </si>
  <si>
    <t>Организация общественных работ для безработных граждан, а также безработных инвалидов</t>
  </si>
  <si>
    <t>11 0 00 00000</t>
  </si>
  <si>
    <t>11 3 00 00000</t>
  </si>
  <si>
    <t>86 0 00 00000</t>
  </si>
  <si>
    <t>Непрограммные расходы в сфере жилищно-коммунального хозяйства и благоустройства</t>
  </si>
  <si>
    <t>Непрограммные расходы в сфере жилищного хозяйства</t>
  </si>
  <si>
    <t>86 1 00 00000</t>
  </si>
  <si>
    <t>Расходы на проведение капитального ремонта общежитий, а также жилых зданий, нежилых зданий, жилых домов, многоквартирных домов, использовавшихся до 21 марта 2014 года в качестве общежитий, на территории Республики Крым</t>
  </si>
  <si>
    <t>Расходы на обеспечение функций, в рамках непрограммного направления расходов «Обеспечение деятельности Председателя Армянского городского совета Республики Крым»</t>
  </si>
  <si>
    <t>91 1 00 00190</t>
  </si>
  <si>
    <t>Расходы на обеспечение деятельности администрации города Армянска Республики Крым</t>
  </si>
  <si>
    <t>Расходы на обеспечение выплат по оплате труда, в рамках непрограммного направления расходов «Обеспечение деятельности администрации города Армянска Республики Крым»</t>
  </si>
  <si>
    <t>Расходы на обеспечение функций, в рамках непрограммного направления расходов «Обеспечение деятельности администрации города Армянска Республики Крым»</t>
  </si>
  <si>
    <t>Расходы на обеспечение функций, в рамках непрограммного направления расходов «Обеспечение деятельности отраслевых (функциональных) органов администрации города Армянска Республики Крым»</t>
  </si>
  <si>
    <t>Расходы на обеспечение деятельности (оказание услуг)  муниципальных учреждений, в рамках непрограммного направления расходов «Обеспечение деятельности органов местного самоуправления городского округа Армянск Республики Крым»</t>
  </si>
  <si>
    <t>Расходы на профессиональную переподготовку и повышение квалификации муниципальных служащих и выборных должностных лиц</t>
  </si>
  <si>
    <t>Сфера опеки и попечительства</t>
  </si>
  <si>
    <t>92 1 00 00000</t>
  </si>
  <si>
    <t>Расходы на обеспечение выплат по оплате труда работников органов местного самоуправления в рамках непрограммных расходов на осуществление переданных органам местного самоуправления в Республике Крым отдельных полномочий Республики Крым по опеке и попечительству</t>
  </si>
  <si>
    <t>92 1 00 71301</t>
  </si>
  <si>
    <t>92 1 00 71309</t>
  </si>
  <si>
    <t>Расходы на обеспечение функций органов местного самоуправления в рамках непрограммных расходов на осуществление переданных органам местного самоуправления в Республике Крым отдельных полномочий Республики Крым по опеке и попечительству</t>
  </si>
  <si>
    <t>Сфера административной ответственности</t>
  </si>
  <si>
    <t>92 2 00 00000</t>
  </si>
  <si>
    <t>Расходы на осуществление переданных органам местного самоуправления в Республике Крым отдельных полномочий Республики Крым в сфере административной ответственности</t>
  </si>
  <si>
    <t>92 2 00 71400</t>
  </si>
  <si>
    <t>Сфера создания и организации деятельности комиссий по делам несовершеннолетних и защите их прав</t>
  </si>
  <si>
    <t>92 3 00 00000</t>
  </si>
  <si>
    <t>Расходы на осуществление переданных органам местного самоуправления в Республике Крым отдельных полномочий Республики Крым по созданию и организации деятельности комиссий по делам несовершеннолетних и защите их прав</t>
  </si>
  <si>
    <t>92 3 00 71500</t>
  </si>
  <si>
    <t>Социальная поддержка детей-сирот и детей, оставшихся без попечения родителей, лиц из числа детей-сирот и детей, оставшихся без попечения родителей</t>
  </si>
  <si>
    <t>96 3 00 00000</t>
  </si>
  <si>
    <t>Расходы на организацию и проведение праздничных мероприятий для детей-сирот и детей, оставшихся без попечения родителей</t>
  </si>
  <si>
    <t>Расходы по составлению дефектных ведомостей и комплекта сметной документации по ремонту жилых помещений, в которых дети-сироты и дети, оставшиеся без попечения родителей, являются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</t>
  </si>
  <si>
    <t>Расходы на оформление права собственности на наследственное имущество детей-сирот и детей, оставшиеся без попечения родителей, лиц из числа детей-сирот и детей, оставшихся без попечения родителей</t>
  </si>
  <si>
    <t>96 3 00 22120</t>
  </si>
  <si>
    <t>96 3 00 22130</t>
  </si>
  <si>
    <t>96 3 00 22140</t>
  </si>
  <si>
    <t xml:space="preserve">Расходы, связанные с исполнением судебных актов </t>
  </si>
  <si>
    <t>98 0 00 90300</t>
  </si>
  <si>
    <t>Укрепление материально-технической базы учреждения, приобретение оборудования для его безопасности</t>
  </si>
  <si>
    <t>01 1 00 21530</t>
  </si>
  <si>
    <t>01 1 00 21880</t>
  </si>
  <si>
    <t>Расходы на обеспечение мероприятий по организации и проведению просветительских культурно-массовых мероприятий</t>
  </si>
  <si>
    <t>01 3 00 21580</t>
  </si>
  <si>
    <t>Расходы на обеспечение мероприятий по организации и проведению городских конкурсов, смотров и фестивалей</t>
  </si>
  <si>
    <t>01 4 00 21600</t>
  </si>
  <si>
    <t>Расходы на организацию и проведение комплекса мероприятий, направленных на установку, поддержание, улучшение системы обеспечения пожарной безопасности в муниципальных образовательных организациях</t>
  </si>
  <si>
    <t>01 4 00 21850</t>
  </si>
  <si>
    <t>01 4 00 21890</t>
  </si>
  <si>
    <t>Основное мероприятие «Проведение капитальных ремонтов, реконструкции и строительства муниципальных дошкольных учреждений»</t>
  </si>
  <si>
    <t>02 1 02 00000</t>
  </si>
  <si>
    <t>Расходы на проведение капитальных ремонтов муниципальных дошкольных учреждений</t>
  </si>
  <si>
    <t>02 1 02 21780</t>
  </si>
  <si>
    <t>Расходы на реализацию мероприятий федеральной целевой программы «Социально-экономическое развитие Республики Крым и г. Севастополя до 2020 года» в рамках Государственной программы развития образования в Республике Крым на 2016–2018 годы</t>
  </si>
  <si>
    <t>02 1 02 L1880</t>
  </si>
  <si>
    <t>Расходы на софинансирование капитальных вложений в объекты муниципальной собственности, приобретение объектов недвижимого имущества в муниципальную собственность в рамках реализации Государственной программы развития образования в Республике Крым на 2016–2018 годы</t>
  </si>
  <si>
    <t>02 1 02 S4990</t>
  </si>
  <si>
    <t>Укрепление материально-технической базы муниципальных  учреждений общего образования</t>
  </si>
  <si>
    <t>02 2 01 21800</t>
  </si>
  <si>
    <t>Расходы на капитальный ремонт объектов муниципальной собственности, приобретение движимого имущества в муниципальную собственность в рамках реализации Государственной программы развития образования в Республике Крым на 2016–2018 годы</t>
  </si>
  <si>
    <t>02 2 02 S2990</t>
  </si>
  <si>
    <t>02 4 02 21850</t>
  </si>
  <si>
    <t>Расходы на приобретение и установку систем видеонаблюдения в муниципальных образовательных организациях</t>
  </si>
  <si>
    <t>02 4 02 21860</t>
  </si>
  <si>
    <t>Расходы на мероприятия Государственной программы Российской Федерации «Доступная среда» на 2011–2020 годы в рамках основного мероприятия «Создание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образования»</t>
  </si>
  <si>
    <t>02 4 02 L0270</t>
  </si>
  <si>
    <t>Основное мероприятие «Организация отдыха и оздоровления учащихся в лагерях дневного пребывания, организованных на базе общеобразовательных учреждений»</t>
  </si>
  <si>
    <t>02 5 01 00000</t>
  </si>
  <si>
    <t>Мероприятия по организации отдыха и оздоровления учащихся в лагерях дневного пребывания</t>
  </si>
  <si>
    <t>02 5 01 21750</t>
  </si>
  <si>
    <t>Укрепление материально-технической базы муниципальной детско-юношеской спортивной школы</t>
  </si>
  <si>
    <t>04 1 00 21650</t>
  </si>
  <si>
    <t>Расходы на обустройство спортивных площадок для выполнения нормативов комплекса ГТО в рамках реализации Государственной программы развития физической культуры и спорта в Республике Крым на 2015-2020 годы</t>
  </si>
  <si>
    <t>04 2 00 S1990</t>
  </si>
  <si>
    <t>Строительство, капитальный ремонт, реконструкция и приобретение спортивных сооружений в муниципальную собственность</t>
  </si>
  <si>
    <t>04 3 00 00000</t>
  </si>
  <si>
    <t>Расходы на приобретение, монтаж и благоустройство спортивных сооружений</t>
  </si>
  <si>
    <t>04 3 00 21690</t>
  </si>
  <si>
    <t>Подпрограмма «Формирование современной городской среды муниципального образования городской округ Армянск Республики Крым»</t>
  </si>
  <si>
    <t>05 2 00 00000</t>
  </si>
  <si>
    <t>Основное мероприятие «Благоустройство дворовых территорий и мест общего пользования муниципального образования городской округ Армянск Республики Крым»</t>
  </si>
  <si>
    <t>05 2 01 00000</t>
  </si>
  <si>
    <t>Расходы на разработку дизайнерских проектов по благоустройству дворовых территорий и мест общего пользования</t>
  </si>
  <si>
    <t>05 2 01 20550</t>
  </si>
  <si>
    <t>Расходы по составлению сметной документации и на получение положительного заключения о достоверности определения сметной стоимости проектов по благоустройству дворовых территорий и мест общего пользования</t>
  </si>
  <si>
    <t>05 2 01 20560</t>
  </si>
  <si>
    <t>Расходы по формированию современной городской среды</t>
  </si>
  <si>
    <t>05 2 01 L5550</t>
  </si>
  <si>
    <t>Основное мероприятие «Обустройство мест массового отдыха населения на территории муниципального образования городской округ Армянск Республики Крым»</t>
  </si>
  <si>
    <t>05 2 02 00000</t>
  </si>
  <si>
    <t>Расходы на обустройство детских игровых площадок</t>
  </si>
  <si>
    <t>05 2 02 S0070</t>
  </si>
  <si>
    <t>Расходы на поддержку обустройства мест массового отдыха населения (городских парков)</t>
  </si>
  <si>
    <t>05 2 02 L5600</t>
  </si>
  <si>
    <t>Обеспечение правопорядка и безопасности населения на территории муниципального образования городской округ Армянск Республики Крым</t>
  </si>
  <si>
    <t>07 6 00 00000</t>
  </si>
  <si>
    <t>Расходы на приобретение, установку и обслуживание камер видеонаблюдения и серверного оборудования в соответствии с техническими требованиями аппаратно-программного комплекса «Безопасный город»</t>
  </si>
  <si>
    <t>07 6 00 24040</t>
  </si>
  <si>
    <t>Расходы на приобретение мобильных ограждений в качестве ограничения несанкционированного доступа при проведении массовых мероприятий</t>
  </si>
  <si>
    <t>07 6 00 24050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</si>
  <si>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</t>
  </si>
  <si>
    <t>08 3 00 52200</t>
  </si>
  <si>
    <t xml:space="preserve">Специальная оценка условий труда работающих в подведомственных учреждениях </t>
  </si>
  <si>
    <t>09 1 00 00000</t>
  </si>
  <si>
    <t xml:space="preserve">Организация проведения специальной оценки условий труда работающих в подведомственных учреждениях </t>
  </si>
  <si>
    <t>09 1 00 29010</t>
  </si>
  <si>
    <t xml:space="preserve">Информационное обеспечение и пропаганда охраны труда </t>
  </si>
  <si>
    <t>09 4 00 00000</t>
  </si>
  <si>
    <t>Участие во Всероссийской неделе охраны труда</t>
  </si>
  <si>
    <t>09 4 00 29050</t>
  </si>
  <si>
    <t>Повышение уровня безопасности хранения документов и укрепление материально-технической базы архивного сектора (муниципального архива) администрации города Армянска Республики Крым</t>
  </si>
  <si>
    <t>10 1 00 00000</t>
  </si>
  <si>
    <t>Укрепление материально-технической базы архивного сектора (муниципального архива)</t>
  </si>
  <si>
    <t>10 1 00 22010</t>
  </si>
  <si>
    <t>Дооборудование и обслуживание пожарной и охранной сигнализации архивного сектора (муниципального архива)</t>
  </si>
  <si>
    <t>10 1 00 22020</t>
  </si>
  <si>
    <t>11 3 00 60410</t>
  </si>
  <si>
    <t>11 3 00 60420</t>
  </si>
  <si>
    <t>Муниципальная программа «Улучшение инвестиционного климата и развитие малого и среднего предпринимательства в муниципальном образовании городской округ Армянск Республики Крым на 2017-2019 годы»</t>
  </si>
  <si>
    <t>12 0 00 00000</t>
  </si>
  <si>
    <t>Подпрограмма «Улучшение инвестиционного климата в муниципальном образовании городской округ Армянск Республики Крым на 2017-2019 годы»</t>
  </si>
  <si>
    <t>12 1 00 00000</t>
  </si>
  <si>
    <t>Основное мероприятие «Формирование и продвижение имиджа городского округа, как благоприятного региона для осуществления инвестиционной деятельности»</t>
  </si>
  <si>
    <t>12 1 02 00000</t>
  </si>
  <si>
    <t>Обеспечение информационно-имиджевой поддержки инвестиционной деятельности</t>
  </si>
  <si>
    <t>12 1 02 20110</t>
  </si>
  <si>
    <t>Муниципальная программа «Реформирование жилищно-коммунального хозяйства в муниципальном образовании городской округ Армянск Республики Крым на 2017-2019 годы»</t>
  </si>
  <si>
    <t>14 0 00 00000</t>
  </si>
  <si>
    <t>Совершенствование эстетического состояния общежитий на территории муниципального образования городской округ Армянск Республики Крым</t>
  </si>
  <si>
    <t>14 1 00 00000</t>
  </si>
  <si>
    <t>14 1 00 S0080</t>
  </si>
  <si>
    <t>Расходы на получение технических условий по технологическому присоединению и выполнение работ по подведению инженерной инфраструктуры к земельным участкам, предоставленным для индивидуального жилищного строительства</t>
  </si>
  <si>
    <t>86 1 00 20590</t>
  </si>
  <si>
    <t>Непрограммные расходы в сфере благоустройства</t>
  </si>
  <si>
    <t>86 3 00 00000</t>
  </si>
  <si>
    <t>Расходы по ликвидации несанкционированных свалок</t>
  </si>
  <si>
    <t>86 3 00 20610</t>
  </si>
  <si>
    <t>Расходы на приобретение и установку ограждений мест общего пользования</t>
  </si>
  <si>
    <t>86 3 00 20620</t>
  </si>
  <si>
    <t>Расходы на осуществление отдельных государственных полномочий по отлову и содержанию безнадзорных животных</t>
  </si>
  <si>
    <t>86 3 00 71410</t>
  </si>
  <si>
    <t>Непрограммные капитальные расходы</t>
  </si>
  <si>
    <t>87 0 00 00000</t>
  </si>
  <si>
    <t>Непрограммные капитальные расходы за счет средств местного бюджета</t>
  </si>
  <si>
    <t>87 1 00 00000</t>
  </si>
  <si>
    <t>Расходы на проведение капитального ремонта административного здания (в т.ч. разработка проектно-сметной документации и проведение экспертизы)</t>
  </si>
  <si>
    <t>87 1 00 27010</t>
  </si>
  <si>
    <t>Расходы по устройству участка подводящего водопровода на территории Исходненского водозабора для водоснабжения города Армянска Республики Крым (в т.ч. разработка проектно-сметной документации и проведение экспертизы)</t>
  </si>
  <si>
    <t>87 1 00 40210</t>
  </si>
  <si>
    <t>Расходы на получение технических условий и выполнение работ по подключению инженерных сетей при реконструкции насосной станции на валу и хозпитьевого водопровода г.Армянск (участок от Перекопского вала до г.Армянска)</t>
  </si>
  <si>
    <t>87 1 00 40220</t>
  </si>
  <si>
    <t>Непрограммные капитальные расходы за счет межбюджетных трансфертов</t>
  </si>
  <si>
    <t>87 2 00 00000</t>
  </si>
  <si>
    <t>Расходы на софинансирование капитальных вложений в объекты муниципальной собственности, приобретение объектов недвижимого имущества в муниципальную собственность в рамках реализации Государственной программы Республики Крым по укреплению единства российской нации и этнокультурному развитию народов России «Республика Крым – территория межнационального согласия» на 2015-2017 годы</t>
  </si>
  <si>
    <t>87 2 00 S4990</t>
  </si>
  <si>
    <t>Расходы на строительство, реконструкцию автомобильных дорог общего пользования местного значения (в т.ч. разработка проектно-сметной документации и проведение экспертизы)</t>
  </si>
  <si>
    <t>88 1 00 40310</t>
  </si>
  <si>
    <t xml:space="preserve">Развитие дорожного хозяйства за счет межбюджетных трансфертов </t>
  </si>
  <si>
    <t>88 2 00 00000</t>
  </si>
  <si>
    <t>Расходы на капитальный ремонт, ремонт и содержание автомобильных дорог общего пользования местного значения Республики Крым в рамках реализации Государственной программы Республики Крым «Развитие транспортно–дорожного комплекса Республики Крым» на 2015–2017 годы</t>
  </si>
  <si>
    <t>88 2 00 S8880</t>
  </si>
  <si>
    <t xml:space="preserve">Организация транспортного обслуживания населения </t>
  </si>
  <si>
    <t>88 3 00 00000</t>
  </si>
  <si>
    <t>Расходы на возмещение части затрат на выполнение работ, связанных с осуществлением регулярных перевозок по регулируемым тарифам</t>
  </si>
  <si>
    <t>88 3 00 25030</t>
  </si>
  <si>
    <t>Расходы на оформление права муниципальной собственности на муниципальное имущество</t>
  </si>
  <si>
    <t>89 1 00 20730</t>
  </si>
  <si>
    <t>Непрограммные расходы, связанные с экономической деятельностью</t>
  </si>
  <si>
    <t>95 0 00 00000</t>
  </si>
  <si>
    <t>Развитие градостроительной деятельности</t>
  </si>
  <si>
    <t>95 1 00 00000</t>
  </si>
  <si>
    <t xml:space="preserve">Расходы на реализацию мероприятий федеральной целевой программы «Социально-экономическое развитие Республики Крым и г. Севастополя до 2020 года» в рамках подпрограммы «Развитие градостроительства Республики Крым» Государственной программы развития строительной отрасли Республики Крым на 2015–2017 годы </t>
  </si>
  <si>
    <t>95 1 00 L1880</t>
  </si>
  <si>
    <t>Социальные выплаты населению по переданным полномочиям</t>
  </si>
  <si>
    <t>96 1 00 00000</t>
  </si>
  <si>
    <t>Расходы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</si>
  <si>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96 1 00 R0820</t>
  </si>
  <si>
    <t>Расходы по освещению деятельности органов местного самоуправления муниципального образования городской округ Армянск Республики Крым и социально-значимых событий</t>
  </si>
  <si>
    <t>97 1 00 21920</t>
  </si>
  <si>
    <t>Отчет об исполнении бюджета муниципального образования городской округ Армянск Республики Крым по расходам в разрезе целевых статьей (муниципальных программ и непрограммных направлениях деятельности) за 9 месяцев 2017 года</t>
  </si>
  <si>
    <t>Исполнено за 9 месяцев 2017 года</t>
  </si>
  <si>
    <t>09 3 00 00000</t>
  </si>
  <si>
    <t>09 3 00 29030</t>
  </si>
  <si>
    <t xml:space="preserve">Непрерывная подготовка работников по охране труда </t>
  </si>
  <si>
    <t>Обучение должностных лиц муниципальных органов, ответственных за реализацию государственной политики по вопросам охраны труда, специалистов по охране труда подведомственных учреждений</t>
  </si>
  <si>
    <t>89 1 00 20740</t>
  </si>
  <si>
    <t>Расходы на проведение мероприятий по оформлению права муниципальной собственности на имущество, имеющего признаки бесхозяйного</t>
  </si>
  <si>
    <t>Расходы на строительство и реконструкцию автомобильных дорог общего пользования местного значения Республики Крым</t>
  </si>
  <si>
    <t>88 2 00 S1120</t>
  </si>
  <si>
    <t>Подпрограмма «Развитие малого и среднего предпринимательства в муниципальном образовании городской округ Армянск Республики Крым на 2017-2019 годы»</t>
  </si>
  <si>
    <t>Основное мероприятие «Оказание финансовой поддержки субъектам предпринимательской деятельности»</t>
  </si>
  <si>
    <t>Расходы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в рамках реализации Государственной программы Республики Крым «Экономическое развитие и инновационная экономика» на 2017–2020 годы</t>
  </si>
  <si>
    <t>12 2 00 00000</t>
  </si>
  <si>
    <t>12 2 01 00000</t>
  </si>
  <si>
    <t>12 2 01 L5270</t>
  </si>
  <si>
    <t>Расходы на проведение мероприятий по разработке проектов планировок территорий</t>
  </si>
  <si>
    <t>95 1 00 21110</t>
  </si>
  <si>
    <t>Укрепление материально-технической базы муниципальных дошкольных учреждений</t>
  </si>
  <si>
    <t>02 1 01 21770</t>
  </si>
  <si>
    <t>01 4 00 21590</t>
  </si>
  <si>
    <t>Расходы на бесплатное обеспечение детей из многодетных семей школьной формой либо заменяющим ее комплектом детской одежды для посещения школьных занятий, а также спортивной формой на весь период обучения детей в общеобразовательных организациях</t>
  </si>
  <si>
    <t>02 2 01 21870</t>
  </si>
  <si>
    <t>Расходы на реализацию мероприятий в сфере обеспечения доступности приоритетных объектов и услуг в приоритетных сферах жизнедеятельности инвалидов и других маломобильных групп населения в Республике Крым в рамках основного мероприятия «Создание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детьми–инвалидами качественного образования» Государственной программы Республики Крым «Доступная среда» на 2016–2018 годы</t>
  </si>
  <si>
    <t>02 4 02 S3270</t>
  </si>
  <si>
    <t>87 1 00 40230</t>
  </si>
  <si>
    <t>Расходы на реконструкцию Дома культуры в селе Суворово (в т.ч. разработка проектно-сметной документации и проведение экспертизы)</t>
  </si>
  <si>
    <t>91 8 00 20020</t>
  </si>
  <si>
    <t>Расходы на оплату услуг по независимой оценке качества образовательной деятельности организаций, осуществляющих образовательную деятельность</t>
  </si>
  <si>
    <t>Приложение 3                                                                                                                к постановлению администрации города Армянска от 18.10.2017 № 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</si>
</sst>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;[Red]\-#,##0.0"/>
    <numFmt numFmtId="165" formatCode="000"/>
    <numFmt numFmtId="166" formatCode="#,##0.0"/>
    <numFmt numFmtId="167" formatCode="00\ 0\ 00\ 00000"/>
    <numFmt numFmtId="168" formatCode="0000"/>
    <numFmt numFmtId="169" formatCode="#,##0.00_ ;[Red]\-#,##0.00\ "/>
    <numFmt numFmtId="170" formatCode="0.0%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2" fillId="0" borderId="0" xfId="1" applyFont="1" applyFill="1" applyProtection="1">
      <protection hidden="1"/>
    </xf>
    <xf numFmtId="0" fontId="2" fillId="0" borderId="0" xfId="1" applyNumberFormat="1" applyFont="1" applyFill="1" applyProtection="1">
      <protection hidden="1"/>
    </xf>
    <xf numFmtId="0" fontId="2" fillId="0" borderId="0" xfId="1" applyFont="1" applyFill="1" applyAlignment="1" applyProtection="1"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1" applyNumberFormat="1" applyFont="1" applyFill="1" applyBorder="1" applyAlignment="1" applyProtection="1">
      <protection hidden="1"/>
    </xf>
    <xf numFmtId="0" fontId="2" fillId="0" borderId="7" xfId="1" applyNumberFormat="1" applyFont="1" applyFill="1" applyBorder="1" applyAlignment="1" applyProtection="1">
      <protection hidden="1"/>
    </xf>
    <xf numFmtId="165" fontId="2" fillId="0" borderId="6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alignment horizontal="center" vertical="top"/>
      <protection hidden="1"/>
    </xf>
    <xf numFmtId="168" fontId="2" fillId="0" borderId="4" xfId="1" applyNumberFormat="1" applyFont="1" applyFill="1" applyBorder="1" applyAlignment="1" applyProtection="1">
      <protection hidden="1"/>
    </xf>
    <xf numFmtId="167" fontId="2" fillId="0" borderId="1" xfId="1" applyNumberFormat="1" applyFont="1" applyFill="1" applyBorder="1" applyAlignment="1" applyProtection="1">
      <alignment horizontal="center" wrapText="1"/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left"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2" fillId="0" borderId="0" xfId="1" applyFont="1" applyProtection="1">
      <protection hidden="1"/>
    </xf>
    <xf numFmtId="0" fontId="2" fillId="0" borderId="0" xfId="1" applyFont="1"/>
    <xf numFmtId="0" fontId="2" fillId="0" borderId="0" xfId="1" applyNumberFormat="1" applyFont="1" applyFill="1" applyAlignment="1" applyProtection="1">
      <alignment vertical="center"/>
      <protection hidden="1"/>
    </xf>
    <xf numFmtId="0" fontId="2" fillId="0" borderId="8" xfId="1" applyNumberFormat="1" applyFont="1" applyFill="1" applyBorder="1" applyAlignment="1" applyProtection="1">
      <alignment vertical="center" wrapText="1"/>
      <protection hidden="1"/>
    </xf>
    <xf numFmtId="0" fontId="2" fillId="0" borderId="8" xfId="1" applyNumberFormat="1" applyFont="1" applyFill="1" applyBorder="1" applyAlignment="1" applyProtection="1">
      <alignment horizontal="right" vertical="center" wrapText="1"/>
      <protection hidden="1"/>
    </xf>
    <xf numFmtId="0" fontId="2" fillId="0" borderId="0" xfId="1" applyFont="1" applyBorder="1" applyProtection="1">
      <protection hidden="1"/>
    </xf>
    <xf numFmtId="0" fontId="5" fillId="0" borderId="1" xfId="1" applyNumberFormat="1" applyFont="1" applyFill="1" applyBorder="1" applyAlignment="1" applyProtection="1">
      <alignment horizontal="left" vertical="top" wrapText="1"/>
      <protection hidden="1"/>
    </xf>
    <xf numFmtId="166" fontId="2" fillId="0" borderId="1" xfId="1" applyNumberFormat="1" applyFont="1" applyFill="1" applyBorder="1" applyAlignment="1" applyProtection="1">
      <alignment horizontal="right" wrapText="1"/>
      <protection hidden="1"/>
    </xf>
    <xf numFmtId="0" fontId="3" fillId="0" borderId="3" xfId="1" applyNumberFormat="1" applyFont="1" applyFill="1" applyBorder="1" applyAlignment="1" applyProtection="1">
      <protection hidden="1"/>
    </xf>
    <xf numFmtId="0" fontId="6" fillId="0" borderId="1" xfId="1" applyNumberFormat="1" applyFont="1" applyFill="1" applyBorder="1" applyAlignment="1" applyProtection="1">
      <alignment horizontal="left" vertical="top" wrapText="1"/>
      <protection hidden="1"/>
    </xf>
    <xf numFmtId="167" fontId="3" fillId="0" borderId="1" xfId="1" applyNumberFormat="1" applyFont="1" applyFill="1" applyBorder="1" applyAlignment="1" applyProtection="1">
      <alignment horizontal="center" wrapText="1"/>
      <protection hidden="1"/>
    </xf>
    <xf numFmtId="166" fontId="3" fillId="0" borderId="1" xfId="1" applyNumberFormat="1" applyFont="1" applyFill="1" applyBorder="1" applyAlignment="1" applyProtection="1">
      <alignment horizontal="right" wrapText="1"/>
      <protection hidden="1"/>
    </xf>
    <xf numFmtId="0" fontId="3" fillId="0" borderId="0" xfId="1" applyFont="1" applyBorder="1" applyProtection="1">
      <protection hidden="1"/>
    </xf>
    <xf numFmtId="0" fontId="3" fillId="0" borderId="0" xfId="1" applyFont="1"/>
    <xf numFmtId="0" fontId="3" fillId="0" borderId="7" xfId="1" applyNumberFormat="1" applyFont="1" applyFill="1" applyBorder="1" applyAlignment="1" applyProtection="1">
      <protection hidden="1"/>
    </xf>
    <xf numFmtId="165" fontId="3" fillId="0" borderId="6" xfId="1" applyNumberFormat="1" applyFont="1" applyFill="1" applyBorder="1" applyAlignment="1" applyProtection="1">
      <protection hidden="1"/>
    </xf>
    <xf numFmtId="0" fontId="3" fillId="0" borderId="5" xfId="1" applyNumberFormat="1" applyFont="1" applyFill="1" applyBorder="1" applyAlignment="1" applyProtection="1">
      <alignment horizontal="center" vertical="top"/>
      <protection hidden="1"/>
    </xf>
    <xf numFmtId="168" fontId="3" fillId="0" borderId="4" xfId="1" applyNumberFormat="1" applyFont="1" applyFill="1" applyBorder="1" applyAlignment="1" applyProtection="1">
      <protection hidden="1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166" fontId="2" fillId="0" borderId="0" xfId="1" applyNumberFormat="1" applyFont="1" applyAlignment="1">
      <alignment horizontal="left"/>
    </xf>
    <xf numFmtId="0" fontId="7" fillId="0" borderId="3" xfId="1" applyNumberFormat="1" applyFont="1" applyFill="1" applyBorder="1" applyAlignment="1" applyProtection="1">
      <protection hidden="1"/>
    </xf>
    <xf numFmtId="168" fontId="7" fillId="0" borderId="4" xfId="1" applyNumberFormat="1" applyFont="1" applyFill="1" applyBorder="1" applyAlignment="1" applyProtection="1">
      <protection hidden="1"/>
    </xf>
    <xf numFmtId="0" fontId="7" fillId="0" borderId="7" xfId="1" applyNumberFormat="1" applyFont="1" applyFill="1" applyBorder="1" applyAlignment="1" applyProtection="1">
      <protection hidden="1"/>
    </xf>
    <xf numFmtId="165" fontId="7" fillId="0" borderId="6" xfId="1" applyNumberFormat="1" applyFont="1" applyFill="1" applyBorder="1" applyAlignment="1" applyProtection="1">
      <protection hidden="1"/>
    </xf>
    <xf numFmtId="0" fontId="7" fillId="0" borderId="5" xfId="1" applyNumberFormat="1" applyFont="1" applyFill="1" applyBorder="1" applyAlignment="1" applyProtection="1">
      <alignment horizontal="center" vertical="top"/>
      <protection hidden="1"/>
    </xf>
    <xf numFmtId="0" fontId="8" fillId="0" borderId="1" xfId="1" applyNumberFormat="1" applyFont="1" applyFill="1" applyBorder="1" applyAlignment="1" applyProtection="1">
      <alignment horizontal="left" vertical="top" wrapText="1"/>
      <protection hidden="1"/>
    </xf>
    <xf numFmtId="167" fontId="7" fillId="0" borderId="1" xfId="1" applyNumberFormat="1" applyFont="1" applyFill="1" applyBorder="1" applyAlignment="1" applyProtection="1">
      <alignment horizontal="center" wrapText="1"/>
      <protection hidden="1"/>
    </xf>
    <xf numFmtId="166" fontId="7" fillId="0" borderId="1" xfId="1" applyNumberFormat="1" applyFont="1" applyFill="1" applyBorder="1" applyAlignment="1" applyProtection="1">
      <alignment horizontal="right" wrapText="1"/>
      <protection hidden="1"/>
    </xf>
    <xf numFmtId="0" fontId="7" fillId="0" borderId="0" xfId="1" applyFont="1" applyBorder="1" applyProtection="1">
      <protection hidden="1"/>
    </xf>
    <xf numFmtId="0" fontId="7" fillId="0" borderId="0" xfId="1" applyFont="1" applyAlignment="1">
      <alignment horizontal="left"/>
    </xf>
    <xf numFmtId="0" fontId="7" fillId="0" borderId="0" xfId="1" applyFont="1"/>
    <xf numFmtId="166" fontId="3" fillId="0" borderId="0" xfId="1" applyNumberFormat="1" applyFont="1" applyAlignment="1">
      <alignment horizontal="left"/>
    </xf>
    <xf numFmtId="166" fontId="3" fillId="0" borderId="0" xfId="1" applyNumberFormat="1" applyFont="1"/>
    <xf numFmtId="166" fontId="7" fillId="0" borderId="0" xfId="1" applyNumberFormat="1" applyFont="1" applyAlignment="1">
      <alignment horizontal="left"/>
    </xf>
    <xf numFmtId="166" fontId="7" fillId="0" borderId="0" xfId="1" applyNumberFormat="1" applyFont="1"/>
    <xf numFmtId="166" fontId="2" fillId="0" borderId="0" xfId="1" applyNumberFormat="1" applyFont="1" applyFill="1" applyBorder="1" applyAlignment="1" applyProtection="1">
      <alignment horizontal="right" wrapText="1"/>
      <protection hidden="1"/>
    </xf>
    <xf numFmtId="166" fontId="3" fillId="0" borderId="0" xfId="1" applyNumberFormat="1" applyFont="1" applyBorder="1"/>
    <xf numFmtId="169" fontId="2" fillId="0" borderId="0" xfId="1" applyNumberFormat="1" applyFont="1"/>
    <xf numFmtId="168" fontId="2" fillId="0" borderId="6" xfId="1" applyNumberFormat="1" applyFont="1" applyFill="1" applyBorder="1" applyAlignment="1" applyProtection="1">
      <protection hidden="1"/>
    </xf>
    <xf numFmtId="168" fontId="3" fillId="0" borderId="6" xfId="1" applyNumberFormat="1" applyFont="1" applyFill="1" applyBorder="1" applyAlignment="1" applyProtection="1">
      <alignment wrapText="1"/>
      <protection hidden="1"/>
    </xf>
    <xf numFmtId="0" fontId="3" fillId="0" borderId="2" xfId="1" applyNumberFormat="1" applyFont="1" applyFill="1" applyBorder="1" applyAlignment="1" applyProtection="1">
      <alignment vertical="center"/>
      <protection hidden="1"/>
    </xf>
    <xf numFmtId="170" fontId="3" fillId="0" borderId="1" xfId="1" applyNumberFormat="1" applyFont="1" applyFill="1" applyBorder="1" applyAlignment="1" applyProtection="1">
      <alignment horizontal="right" wrapText="1"/>
      <protection hidden="1"/>
    </xf>
    <xf numFmtId="170" fontId="7" fillId="0" borderId="1" xfId="1" applyNumberFormat="1" applyFont="1" applyFill="1" applyBorder="1" applyAlignment="1" applyProtection="1">
      <alignment horizontal="right" wrapText="1"/>
      <protection hidden="1"/>
    </xf>
    <xf numFmtId="170" fontId="2" fillId="0" borderId="1" xfId="1" applyNumberFormat="1" applyFont="1" applyFill="1" applyBorder="1" applyAlignment="1" applyProtection="1">
      <alignment horizontal="right" wrapText="1"/>
      <protection hidden="1"/>
    </xf>
    <xf numFmtId="0" fontId="4" fillId="0" borderId="0" xfId="1" applyNumberFormat="1" applyFont="1" applyFill="1" applyAlignment="1" applyProtection="1">
      <alignment vertical="center" wrapText="1"/>
      <protection hidden="1"/>
    </xf>
    <xf numFmtId="164" fontId="3" fillId="0" borderId="1" xfId="1" applyNumberFormat="1" applyFont="1" applyFill="1" applyBorder="1" applyAlignment="1" applyProtection="1">
      <alignment horizontal="right"/>
      <protection hidden="1"/>
    </xf>
    <xf numFmtId="166" fontId="9" fillId="0" borderId="0" xfId="1" applyNumberFormat="1" applyFont="1" applyFill="1" applyBorder="1" applyAlignment="1" applyProtection="1">
      <alignment horizontal="right" wrapText="1"/>
      <protection hidden="1"/>
    </xf>
    <xf numFmtId="166" fontId="7" fillId="0" borderId="0" xfId="1" applyNumberFormat="1" applyFont="1" applyBorder="1"/>
    <xf numFmtId="168" fontId="3" fillId="0" borderId="6" xfId="1" applyNumberFormat="1" applyFont="1" applyFill="1" applyBorder="1" applyAlignment="1" applyProtection="1">
      <alignment wrapText="1"/>
      <protection hidden="1"/>
    </xf>
    <xf numFmtId="168" fontId="2" fillId="0" borderId="6" xfId="1" applyNumberFormat="1" applyFont="1" applyFill="1" applyBorder="1" applyAlignment="1" applyProtection="1">
      <alignment wrapText="1"/>
      <protection hidden="1"/>
    </xf>
    <xf numFmtId="168" fontId="2" fillId="0" borderId="6" xfId="1" applyNumberFormat="1" applyFont="1" applyFill="1" applyBorder="1" applyAlignment="1" applyProtection="1">
      <protection hidden="1"/>
    </xf>
    <xf numFmtId="0" fontId="3" fillId="0" borderId="0" xfId="1" applyFont="1" applyProtection="1">
      <protection hidden="1"/>
    </xf>
    <xf numFmtId="0" fontId="3" fillId="0" borderId="0" xfId="1" applyNumberFormat="1" applyFont="1" applyFill="1" applyAlignment="1" applyProtection="1">
      <alignment horizontal="left" vertical="center"/>
      <protection hidden="1"/>
    </xf>
    <xf numFmtId="168" fontId="2" fillId="0" borderId="6" xfId="1" applyNumberFormat="1" applyFont="1" applyFill="1" applyBorder="1" applyAlignment="1" applyProtection="1">
      <alignment wrapText="1"/>
      <protection hidden="1"/>
    </xf>
    <xf numFmtId="168" fontId="2" fillId="0" borderId="6" xfId="1" applyNumberFormat="1" applyFont="1" applyFill="1" applyBorder="1" applyAlignment="1" applyProtection="1">
      <protection hidden="1"/>
    </xf>
    <xf numFmtId="168" fontId="7" fillId="0" borderId="6" xfId="1" applyNumberFormat="1" applyFont="1" applyFill="1" applyBorder="1" applyAlignment="1" applyProtection="1">
      <protection hidden="1"/>
    </xf>
    <xf numFmtId="168" fontId="2" fillId="0" borderId="6" xfId="1" applyNumberFormat="1" applyFont="1" applyFill="1" applyBorder="1" applyAlignment="1" applyProtection="1">
      <protection hidden="1"/>
    </xf>
    <xf numFmtId="168" fontId="7" fillId="0" borderId="6" xfId="1" applyNumberFormat="1" applyFont="1" applyFill="1" applyBorder="1" applyAlignment="1" applyProtection="1">
      <alignment wrapText="1"/>
      <protection hidden="1"/>
    </xf>
    <xf numFmtId="168" fontId="2" fillId="0" borderId="6" xfId="1" applyNumberFormat="1" applyFont="1" applyFill="1" applyBorder="1" applyAlignment="1" applyProtection="1">
      <alignment wrapText="1"/>
      <protection hidden="1"/>
    </xf>
    <xf numFmtId="168" fontId="3" fillId="0" borderId="6" xfId="1" applyNumberFormat="1" applyFont="1" applyFill="1" applyBorder="1" applyAlignment="1" applyProtection="1">
      <alignment wrapText="1"/>
      <protection hidden="1"/>
    </xf>
    <xf numFmtId="168" fontId="3" fillId="0" borderId="6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168" fontId="2" fillId="0" borderId="0" xfId="1" applyNumberFormat="1" applyFont="1" applyFill="1" applyBorder="1" applyAlignment="1" applyProtection="1">
      <alignment wrapText="1"/>
      <protection hidden="1"/>
    </xf>
    <xf numFmtId="168" fontId="2" fillId="0" borderId="0" xfId="1" applyNumberFormat="1" applyFont="1" applyFill="1" applyBorder="1" applyAlignment="1" applyProtection="1">
      <protection hidden="1"/>
    </xf>
    <xf numFmtId="165" fontId="2" fillId="0" borderId="0" xfId="1" applyNumberFormat="1" applyFont="1" applyFill="1" applyBorder="1" applyAlignment="1" applyProtection="1">
      <protection hidden="1"/>
    </xf>
    <xf numFmtId="0" fontId="2" fillId="0" borderId="4" xfId="1" applyNumberFormat="1" applyFont="1" applyFill="1" applyBorder="1" applyAlignment="1" applyProtection="1">
      <alignment horizontal="center" vertical="top"/>
      <protection hidden="1"/>
    </xf>
    <xf numFmtId="0" fontId="6" fillId="0" borderId="1" xfId="1" applyNumberFormat="1" applyFont="1" applyFill="1" applyBorder="1" applyAlignment="1" applyProtection="1">
      <alignment vertical="top" wrapText="1"/>
      <protection hidden="1"/>
    </xf>
    <xf numFmtId="0" fontId="8" fillId="0" borderId="1" xfId="1" applyNumberFormat="1" applyFont="1" applyFill="1" applyBorder="1" applyAlignment="1" applyProtection="1">
      <alignment vertical="top" wrapText="1"/>
      <protection hidden="1"/>
    </xf>
    <xf numFmtId="168" fontId="2" fillId="0" borderId="6" xfId="1" applyNumberFormat="1" applyFont="1" applyFill="1" applyBorder="1" applyAlignment="1" applyProtection="1">
      <alignment wrapText="1"/>
      <protection hidden="1"/>
    </xf>
    <xf numFmtId="168" fontId="2" fillId="0" borderId="6" xfId="1" applyNumberFormat="1" applyFont="1" applyFill="1" applyBorder="1" applyAlignment="1" applyProtection="1">
      <protection hidden="1"/>
    </xf>
    <xf numFmtId="168" fontId="7" fillId="0" borderId="6" xfId="1" applyNumberFormat="1" applyFont="1" applyFill="1" applyBorder="1" applyAlignment="1" applyProtection="1">
      <protection hidden="1"/>
    </xf>
    <xf numFmtId="168" fontId="7" fillId="0" borderId="6" xfId="1" applyNumberFormat="1" applyFont="1" applyFill="1" applyBorder="1" applyAlignment="1" applyProtection="1">
      <alignment wrapText="1"/>
      <protection hidden="1"/>
    </xf>
    <xf numFmtId="168" fontId="3" fillId="0" borderId="6" xfId="1" applyNumberFormat="1" applyFont="1" applyFill="1" applyBorder="1" applyAlignment="1" applyProtection="1">
      <alignment wrapText="1"/>
      <protection hidden="1"/>
    </xf>
    <xf numFmtId="168" fontId="3" fillId="0" borderId="6" xfId="1" applyNumberFormat="1" applyFont="1" applyFill="1" applyBorder="1" applyAlignment="1" applyProtection="1">
      <protection hidden="1"/>
    </xf>
    <xf numFmtId="0" fontId="5" fillId="0" borderId="1" xfId="1" applyNumberFormat="1" applyFont="1" applyFill="1" applyBorder="1" applyAlignment="1" applyProtection="1">
      <alignment vertical="top" wrapText="1"/>
      <protection hidden="1"/>
    </xf>
    <xf numFmtId="4" fontId="4" fillId="0" borderId="0" xfId="1" applyNumberFormat="1" applyFont="1" applyFill="1" applyAlignment="1" applyProtection="1">
      <alignment horizontal="center" vertical="center"/>
      <protection hidden="1"/>
    </xf>
    <xf numFmtId="168" fontId="7" fillId="0" borderId="6" xfId="1" applyNumberFormat="1" applyFont="1" applyFill="1" applyBorder="1" applyAlignment="1" applyProtection="1">
      <alignment wrapText="1"/>
      <protection hidden="1"/>
    </xf>
    <xf numFmtId="168" fontId="2" fillId="0" borderId="6" xfId="1" applyNumberFormat="1" applyFont="1" applyFill="1" applyBorder="1" applyAlignment="1" applyProtection="1">
      <alignment wrapText="1"/>
      <protection hidden="1"/>
    </xf>
    <xf numFmtId="168" fontId="2" fillId="0" borderId="6" xfId="1" applyNumberFormat="1" applyFont="1" applyFill="1" applyBorder="1" applyAlignment="1" applyProtection="1">
      <protection hidden="1"/>
    </xf>
    <xf numFmtId="168" fontId="7" fillId="0" borderId="6" xfId="1" applyNumberFormat="1" applyFont="1" applyFill="1" applyBorder="1" applyAlignment="1" applyProtection="1">
      <protection hidden="1"/>
    </xf>
    <xf numFmtId="168" fontId="3" fillId="0" borderId="6" xfId="1" applyNumberFormat="1" applyFont="1" applyFill="1" applyBorder="1" applyAlignment="1" applyProtection="1">
      <alignment wrapText="1"/>
      <protection hidden="1"/>
    </xf>
    <xf numFmtId="168" fontId="3" fillId="0" borderId="6" xfId="1" applyNumberFormat="1" applyFont="1" applyFill="1" applyBorder="1" applyAlignment="1" applyProtection="1">
      <protection hidden="1"/>
    </xf>
    <xf numFmtId="168" fontId="3" fillId="0" borderId="6" xfId="1" applyNumberFormat="1" applyFont="1" applyFill="1" applyBorder="1" applyAlignment="1" applyProtection="1">
      <alignment wrapText="1"/>
      <protection hidden="1"/>
    </xf>
    <xf numFmtId="168" fontId="2" fillId="0" borderId="6" xfId="1" applyNumberFormat="1" applyFont="1" applyFill="1" applyBorder="1" applyAlignment="1" applyProtection="1">
      <alignment wrapText="1"/>
      <protection hidden="1"/>
    </xf>
    <xf numFmtId="168" fontId="2" fillId="0" borderId="6" xfId="1" applyNumberFormat="1" applyFont="1" applyFill="1" applyBorder="1" applyAlignment="1" applyProtection="1">
      <protection hidden="1"/>
    </xf>
    <xf numFmtId="168" fontId="7" fillId="0" borderId="6" xfId="1" applyNumberFormat="1" applyFont="1" applyFill="1" applyBorder="1" applyAlignment="1" applyProtection="1">
      <alignment wrapText="1"/>
      <protection hidden="1"/>
    </xf>
    <xf numFmtId="168" fontId="2" fillId="0" borderId="6" xfId="1" applyNumberFormat="1" applyFont="1" applyFill="1" applyBorder="1" applyAlignment="1" applyProtection="1">
      <alignment wrapText="1"/>
      <protection hidden="1"/>
    </xf>
    <xf numFmtId="168" fontId="2" fillId="0" borderId="6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168" fontId="7" fillId="0" borderId="6" xfId="1" applyNumberFormat="1" applyFont="1" applyFill="1" applyBorder="1" applyAlignment="1" applyProtection="1">
      <protection hidden="1"/>
    </xf>
    <xf numFmtId="168" fontId="3" fillId="0" borderId="6" xfId="1" applyNumberFormat="1" applyFont="1" applyFill="1" applyBorder="1" applyAlignment="1" applyProtection="1">
      <alignment wrapText="1"/>
      <protection hidden="1"/>
    </xf>
    <xf numFmtId="168" fontId="3" fillId="0" borderId="6" xfId="1" applyNumberFormat="1" applyFont="1" applyFill="1" applyBorder="1" applyAlignment="1" applyProtection="1">
      <protection hidden="1"/>
    </xf>
    <xf numFmtId="0" fontId="3" fillId="0" borderId="2" xfId="1" applyNumberFormat="1" applyFont="1" applyFill="1" applyBorder="1" applyAlignment="1" applyProtection="1">
      <alignment horizontal="left" vertical="center"/>
      <protection hidden="1"/>
    </xf>
    <xf numFmtId="0" fontId="3" fillId="0" borderId="4" xfId="1" applyNumberFormat="1" applyFont="1" applyFill="1" applyBorder="1" applyAlignment="1" applyProtection="1">
      <alignment horizontal="left" vertical="center"/>
      <protection hidden="1"/>
    </xf>
    <xf numFmtId="0" fontId="4" fillId="0" borderId="0" xfId="1" applyNumberFormat="1" applyFont="1" applyFill="1" applyAlignment="1" applyProtection="1">
      <alignment horizontal="left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62"/>
  <sheetViews>
    <sheetView showGridLines="0" tabSelected="1" topLeftCell="M1" zoomScaleNormal="100" workbookViewId="0">
      <selection activeCell="O1" sqref="O1:Q1"/>
    </sheetView>
  </sheetViews>
  <sheetFormatPr defaultColWidth="9.140625" defaultRowHeight="15.75" x14ac:dyDescent="0.25"/>
  <cols>
    <col min="1" max="12" width="0" style="16" hidden="1" customWidth="1"/>
    <col min="13" max="13" width="54.42578125" style="16" customWidth="1"/>
    <col min="14" max="14" width="16.5703125" style="16" customWidth="1"/>
    <col min="15" max="15" width="14.140625" style="16" customWidth="1"/>
    <col min="16" max="16" width="14.28515625" style="16" customWidth="1"/>
    <col min="17" max="17" width="13.7109375" style="16" customWidth="1"/>
    <col min="18" max="18" width="0" style="16" hidden="1" customWidth="1"/>
    <col min="19" max="19" width="19.140625" style="33" customWidth="1"/>
    <col min="20" max="20" width="16.28515625" style="16" customWidth="1"/>
    <col min="21" max="21" width="14" style="16" customWidth="1"/>
    <col min="22" max="254" width="9.140625" style="16" customWidth="1"/>
    <col min="255" max="16384" width="9.140625" style="16"/>
  </cols>
  <sheetData>
    <row r="1" spans="1:254" ht="4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7" t="s">
        <v>294</v>
      </c>
      <c r="M1" s="17"/>
      <c r="N1" s="60"/>
      <c r="O1" s="112" t="s">
        <v>606</v>
      </c>
      <c r="P1" s="112"/>
      <c r="Q1" s="112"/>
      <c r="R1" s="15"/>
    </row>
    <row r="2" spans="1:254" ht="1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7" t="s">
        <v>293</v>
      </c>
      <c r="M2" s="17"/>
      <c r="N2" s="17"/>
      <c r="O2" s="17"/>
      <c r="P2" s="17"/>
      <c r="Q2" s="17"/>
      <c r="R2" s="15"/>
    </row>
    <row r="3" spans="1:254" ht="61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06" t="s">
        <v>577</v>
      </c>
      <c r="M3" s="106"/>
      <c r="N3" s="106"/>
      <c r="O3" s="106"/>
      <c r="P3" s="106"/>
      <c r="Q3" s="106"/>
      <c r="R3" s="15"/>
    </row>
    <row r="4" spans="1:254" ht="1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18"/>
      <c r="M4" s="18"/>
      <c r="N4" s="18"/>
      <c r="O4" s="18"/>
      <c r="P4" s="18"/>
      <c r="Q4" s="19" t="s">
        <v>317</v>
      </c>
      <c r="R4" s="15"/>
    </row>
    <row r="5" spans="1:254" ht="83.25" customHeight="1" x14ac:dyDescent="0.25">
      <c r="A5" s="3"/>
      <c r="B5" s="3" t="s">
        <v>285</v>
      </c>
      <c r="C5" s="3" t="s">
        <v>292</v>
      </c>
      <c r="D5" s="3" t="s">
        <v>291</v>
      </c>
      <c r="E5" s="3" t="s">
        <v>290</v>
      </c>
      <c r="F5" s="3"/>
      <c r="G5" s="3"/>
      <c r="H5" s="3"/>
      <c r="I5" s="3"/>
      <c r="J5" s="3" t="s">
        <v>289</v>
      </c>
      <c r="K5" s="3" t="s">
        <v>288</v>
      </c>
      <c r="L5" s="4" t="s">
        <v>287</v>
      </c>
      <c r="M5" s="5" t="s">
        <v>286</v>
      </c>
      <c r="N5" s="5" t="s">
        <v>284</v>
      </c>
      <c r="O5" s="5" t="s">
        <v>329</v>
      </c>
      <c r="P5" s="5" t="s">
        <v>578</v>
      </c>
      <c r="Q5" s="5" t="s">
        <v>316</v>
      </c>
      <c r="R5" s="15"/>
    </row>
    <row r="6" spans="1:254" s="28" customFormat="1" ht="57.75" customHeight="1" x14ac:dyDescent="0.25">
      <c r="A6" s="23"/>
      <c r="B6" s="108" t="s">
        <v>79</v>
      </c>
      <c r="C6" s="108"/>
      <c r="D6" s="108"/>
      <c r="E6" s="32">
        <v>801</v>
      </c>
      <c r="F6" s="109"/>
      <c r="G6" s="109"/>
      <c r="H6" s="109"/>
      <c r="I6" s="109"/>
      <c r="J6" s="29" t="s">
        <v>92</v>
      </c>
      <c r="K6" s="30">
        <v>240</v>
      </c>
      <c r="L6" s="31"/>
      <c r="M6" s="24" t="s">
        <v>90</v>
      </c>
      <c r="N6" s="25" t="s">
        <v>89</v>
      </c>
      <c r="O6" s="26">
        <f>O7+O14+O18+O21+O28+O30</f>
        <v>38211.599999999999</v>
      </c>
      <c r="P6" s="26">
        <f>P7+P14+P18+P21+P28+P30</f>
        <v>28358.200000000004</v>
      </c>
      <c r="Q6" s="57">
        <f>P6/O6</f>
        <v>0.74213589590595541</v>
      </c>
      <c r="R6" s="27"/>
      <c r="S6" s="47"/>
      <c r="U6" s="48"/>
    </row>
    <row r="7" spans="1:254" s="45" customFormat="1" ht="43.5" customHeight="1" x14ac:dyDescent="0.25">
      <c r="A7" s="36"/>
      <c r="B7" s="101" t="s">
        <v>85</v>
      </c>
      <c r="C7" s="101"/>
      <c r="D7" s="101"/>
      <c r="E7" s="37">
        <v>801</v>
      </c>
      <c r="F7" s="107"/>
      <c r="G7" s="107"/>
      <c r="H7" s="107"/>
      <c r="I7" s="107"/>
      <c r="J7" s="38" t="s">
        <v>116</v>
      </c>
      <c r="K7" s="39">
        <v>240</v>
      </c>
      <c r="L7" s="40"/>
      <c r="M7" s="41" t="s">
        <v>88</v>
      </c>
      <c r="N7" s="42" t="s">
        <v>87</v>
      </c>
      <c r="O7" s="43">
        <f>O8+O9+O10+O11+O12+O13</f>
        <v>14967.1</v>
      </c>
      <c r="P7" s="43">
        <f>P8+P9+P10+P11+P12+P13</f>
        <v>11885.000000000002</v>
      </c>
      <c r="Q7" s="58">
        <f t="shared" ref="Q7:Q188" si="0">P7/O7</f>
        <v>0.79407500450989177</v>
      </c>
      <c r="R7" s="44"/>
      <c r="S7" s="49"/>
      <c r="T7" s="50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</row>
    <row r="8" spans="1:254" s="33" customFormat="1" ht="45.75" customHeight="1" x14ac:dyDescent="0.25">
      <c r="A8" s="6"/>
      <c r="B8" s="102" t="s">
        <v>119</v>
      </c>
      <c r="C8" s="102"/>
      <c r="D8" s="102"/>
      <c r="E8" s="10">
        <v>801</v>
      </c>
      <c r="F8" s="103"/>
      <c r="G8" s="103"/>
      <c r="H8" s="103"/>
      <c r="I8" s="103"/>
      <c r="J8" s="7" t="s">
        <v>119</v>
      </c>
      <c r="K8" s="8">
        <v>850</v>
      </c>
      <c r="L8" s="9"/>
      <c r="M8" s="21" t="s">
        <v>120</v>
      </c>
      <c r="N8" s="11" t="s">
        <v>118</v>
      </c>
      <c r="O8" s="22">
        <v>8317.4</v>
      </c>
      <c r="P8" s="22">
        <v>5922.1</v>
      </c>
      <c r="Q8" s="59">
        <f t="shared" si="0"/>
        <v>0.71201336956260375</v>
      </c>
      <c r="R8" s="20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</row>
    <row r="9" spans="1:254" s="33" customFormat="1" ht="28.5" customHeight="1" x14ac:dyDescent="0.25">
      <c r="A9" s="6"/>
      <c r="B9" s="102" t="s">
        <v>116</v>
      </c>
      <c r="C9" s="102"/>
      <c r="D9" s="102"/>
      <c r="E9" s="10">
        <v>801</v>
      </c>
      <c r="F9" s="103"/>
      <c r="G9" s="103"/>
      <c r="H9" s="103"/>
      <c r="I9" s="103"/>
      <c r="J9" s="7" t="s">
        <v>116</v>
      </c>
      <c r="K9" s="8">
        <v>240</v>
      </c>
      <c r="L9" s="9"/>
      <c r="M9" s="21" t="s">
        <v>117</v>
      </c>
      <c r="N9" s="11" t="s">
        <v>115</v>
      </c>
      <c r="O9" s="22">
        <v>3655</v>
      </c>
      <c r="P9" s="22">
        <v>3336.3</v>
      </c>
      <c r="Q9" s="59">
        <f t="shared" si="0"/>
        <v>0.91280437756497956</v>
      </c>
      <c r="R9" s="20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</row>
    <row r="10" spans="1:254" ht="45" customHeight="1" x14ac:dyDescent="0.25">
      <c r="A10" s="6"/>
      <c r="B10" s="102" t="s">
        <v>84</v>
      </c>
      <c r="C10" s="102"/>
      <c r="D10" s="102"/>
      <c r="E10" s="10">
        <v>804</v>
      </c>
      <c r="F10" s="103"/>
      <c r="G10" s="103"/>
      <c r="H10" s="103"/>
      <c r="I10" s="103"/>
      <c r="J10" s="7" t="s">
        <v>84</v>
      </c>
      <c r="K10" s="8">
        <v>240</v>
      </c>
      <c r="L10" s="9"/>
      <c r="M10" s="21" t="s">
        <v>86</v>
      </c>
      <c r="N10" s="11" t="s">
        <v>83</v>
      </c>
      <c r="O10" s="22">
        <v>189.7</v>
      </c>
      <c r="P10" s="22">
        <v>171.6</v>
      </c>
      <c r="Q10" s="59">
        <f t="shared" si="0"/>
        <v>0.90458618871903007</v>
      </c>
      <c r="R10" s="20"/>
    </row>
    <row r="11" spans="1:254" ht="34.5" customHeight="1" x14ac:dyDescent="0.25">
      <c r="A11" s="6"/>
      <c r="B11" s="84"/>
      <c r="C11" s="84"/>
      <c r="D11" s="84"/>
      <c r="E11" s="10"/>
      <c r="F11" s="85"/>
      <c r="G11" s="85"/>
      <c r="H11" s="85"/>
      <c r="I11" s="85"/>
      <c r="J11" s="7"/>
      <c r="K11" s="8"/>
      <c r="L11" s="9"/>
      <c r="M11" s="21" t="s">
        <v>437</v>
      </c>
      <c r="N11" s="11" t="s">
        <v>438</v>
      </c>
      <c r="O11" s="22">
        <v>1230</v>
      </c>
      <c r="P11" s="22">
        <v>880</v>
      </c>
      <c r="Q11" s="59">
        <f t="shared" si="0"/>
        <v>0.71544715447154472</v>
      </c>
      <c r="R11" s="20"/>
    </row>
    <row r="12" spans="1:254" ht="75" customHeight="1" x14ac:dyDescent="0.25">
      <c r="A12" s="6"/>
      <c r="B12" s="84"/>
      <c r="C12" s="84"/>
      <c r="D12" s="84"/>
      <c r="E12" s="10"/>
      <c r="F12" s="85"/>
      <c r="G12" s="85"/>
      <c r="H12" s="85"/>
      <c r="I12" s="85"/>
      <c r="J12" s="7"/>
      <c r="K12" s="8"/>
      <c r="L12" s="9"/>
      <c r="M12" s="21" t="s">
        <v>331</v>
      </c>
      <c r="N12" s="11" t="s">
        <v>439</v>
      </c>
      <c r="O12" s="22">
        <v>75</v>
      </c>
      <c r="P12" s="22">
        <v>75</v>
      </c>
      <c r="Q12" s="59">
        <f t="shared" si="0"/>
        <v>1</v>
      </c>
      <c r="R12" s="20"/>
    </row>
    <row r="13" spans="1:254" ht="75" customHeight="1" x14ac:dyDescent="0.25">
      <c r="A13" s="6"/>
      <c r="B13" s="69"/>
      <c r="C13" s="69"/>
      <c r="D13" s="69"/>
      <c r="E13" s="10"/>
      <c r="F13" s="70"/>
      <c r="G13" s="70"/>
      <c r="H13" s="70"/>
      <c r="I13" s="70"/>
      <c r="J13" s="7"/>
      <c r="K13" s="8"/>
      <c r="L13" s="9"/>
      <c r="M13" s="21" t="s">
        <v>331</v>
      </c>
      <c r="N13" s="11" t="s">
        <v>330</v>
      </c>
      <c r="O13" s="22">
        <v>1500</v>
      </c>
      <c r="P13" s="22">
        <v>1500</v>
      </c>
      <c r="Q13" s="59">
        <f t="shared" si="0"/>
        <v>1</v>
      </c>
      <c r="R13" s="20"/>
    </row>
    <row r="14" spans="1:254" s="45" customFormat="1" ht="29.25" customHeight="1" x14ac:dyDescent="0.25">
      <c r="A14" s="36"/>
      <c r="B14" s="101" t="s">
        <v>105</v>
      </c>
      <c r="C14" s="101"/>
      <c r="D14" s="101"/>
      <c r="E14" s="37">
        <v>801</v>
      </c>
      <c r="F14" s="107"/>
      <c r="G14" s="107"/>
      <c r="H14" s="107"/>
      <c r="I14" s="107"/>
      <c r="J14" s="38" t="s">
        <v>104</v>
      </c>
      <c r="K14" s="39">
        <v>240</v>
      </c>
      <c r="L14" s="40"/>
      <c r="M14" s="41" t="s">
        <v>114</v>
      </c>
      <c r="N14" s="42" t="s">
        <v>113</v>
      </c>
      <c r="O14" s="43">
        <f>O15+O16+O17</f>
        <v>5563.4</v>
      </c>
      <c r="P14" s="43">
        <f>P15+P16+P17</f>
        <v>4021.7</v>
      </c>
      <c r="Q14" s="58">
        <f t="shared" si="0"/>
        <v>0.72288528597620161</v>
      </c>
      <c r="R14" s="44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6"/>
      <c r="HY14" s="46"/>
      <c r="HZ14" s="46"/>
      <c r="IA14" s="46"/>
      <c r="IB14" s="46"/>
      <c r="IC14" s="46"/>
      <c r="ID14" s="46"/>
      <c r="IE14" s="46"/>
      <c r="IF14" s="46"/>
      <c r="IG14" s="46"/>
      <c r="IH14" s="46"/>
      <c r="II14" s="46"/>
      <c r="IJ14" s="46"/>
      <c r="IK14" s="46"/>
      <c r="IL14" s="46"/>
      <c r="IM14" s="46"/>
      <c r="IN14" s="46"/>
      <c r="IO14" s="46"/>
      <c r="IP14" s="46"/>
      <c r="IQ14" s="46"/>
      <c r="IR14" s="46"/>
      <c r="IS14" s="46"/>
      <c r="IT14" s="46"/>
    </row>
    <row r="15" spans="1:254" s="33" customFormat="1" ht="48.75" customHeight="1" x14ac:dyDescent="0.25">
      <c r="A15" s="6"/>
      <c r="B15" s="102" t="s">
        <v>111</v>
      </c>
      <c r="C15" s="102"/>
      <c r="D15" s="102"/>
      <c r="E15" s="10">
        <v>801</v>
      </c>
      <c r="F15" s="103"/>
      <c r="G15" s="103"/>
      <c r="H15" s="103"/>
      <c r="I15" s="103"/>
      <c r="J15" s="7" t="s">
        <v>111</v>
      </c>
      <c r="K15" s="8">
        <v>850</v>
      </c>
      <c r="L15" s="9"/>
      <c r="M15" s="21" t="s">
        <v>112</v>
      </c>
      <c r="N15" s="11" t="s">
        <v>110</v>
      </c>
      <c r="O15" s="22">
        <v>5502.7</v>
      </c>
      <c r="P15" s="22">
        <v>3970</v>
      </c>
      <c r="Q15" s="59">
        <f t="shared" si="0"/>
        <v>0.7214640085776074</v>
      </c>
      <c r="R15" s="20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s="33" customFormat="1" ht="31.5" customHeight="1" x14ac:dyDescent="0.25">
      <c r="A16" s="6"/>
      <c r="B16" s="102" t="s">
        <v>108</v>
      </c>
      <c r="C16" s="102"/>
      <c r="D16" s="102"/>
      <c r="E16" s="10">
        <v>801</v>
      </c>
      <c r="F16" s="103"/>
      <c r="G16" s="103"/>
      <c r="H16" s="103"/>
      <c r="I16" s="103"/>
      <c r="J16" s="7" t="s">
        <v>108</v>
      </c>
      <c r="K16" s="8">
        <v>240</v>
      </c>
      <c r="L16" s="9"/>
      <c r="M16" s="21" t="s">
        <v>109</v>
      </c>
      <c r="N16" s="11" t="s">
        <v>107</v>
      </c>
      <c r="O16" s="22">
        <v>58</v>
      </c>
      <c r="P16" s="22">
        <v>49</v>
      </c>
      <c r="Q16" s="59">
        <f t="shared" si="0"/>
        <v>0.84482758620689657</v>
      </c>
      <c r="R16" s="20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s="33" customFormat="1" ht="46.5" customHeight="1" x14ac:dyDescent="0.25">
      <c r="A17" s="6"/>
      <c r="B17" s="102" t="s">
        <v>104</v>
      </c>
      <c r="C17" s="102"/>
      <c r="D17" s="102"/>
      <c r="E17" s="10">
        <v>801</v>
      </c>
      <c r="F17" s="103"/>
      <c r="G17" s="103"/>
      <c r="H17" s="103"/>
      <c r="I17" s="103"/>
      <c r="J17" s="7" t="s">
        <v>104</v>
      </c>
      <c r="K17" s="8">
        <v>240</v>
      </c>
      <c r="L17" s="9"/>
      <c r="M17" s="21" t="s">
        <v>106</v>
      </c>
      <c r="N17" s="11" t="s">
        <v>103</v>
      </c>
      <c r="O17" s="22">
        <v>2.7</v>
      </c>
      <c r="P17" s="22">
        <v>2.7</v>
      </c>
      <c r="Q17" s="59">
        <f t="shared" si="0"/>
        <v>1</v>
      </c>
      <c r="R17" s="20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s="46" customFormat="1" ht="30.75" customHeight="1" x14ac:dyDescent="0.25">
      <c r="A18" s="36"/>
      <c r="B18" s="101" t="s">
        <v>99</v>
      </c>
      <c r="C18" s="101"/>
      <c r="D18" s="101"/>
      <c r="E18" s="37">
        <v>801</v>
      </c>
      <c r="F18" s="107"/>
      <c r="G18" s="107"/>
      <c r="H18" s="107"/>
      <c r="I18" s="107"/>
      <c r="J18" s="38" t="s">
        <v>98</v>
      </c>
      <c r="K18" s="39">
        <v>240</v>
      </c>
      <c r="L18" s="40"/>
      <c r="M18" s="41" t="s">
        <v>102</v>
      </c>
      <c r="N18" s="42" t="s">
        <v>101</v>
      </c>
      <c r="O18" s="43">
        <f>O19+O20</f>
        <v>2059.4</v>
      </c>
      <c r="P18" s="43">
        <f>P19+P20</f>
        <v>1572.3</v>
      </c>
      <c r="Q18" s="58">
        <f t="shared" si="0"/>
        <v>0.76347479848499555</v>
      </c>
      <c r="R18" s="44"/>
      <c r="S18" s="45"/>
    </row>
    <row r="19" spans="1:254" ht="45" customHeight="1" x14ac:dyDescent="0.25">
      <c r="A19" s="6"/>
      <c r="B19" s="102" t="s">
        <v>98</v>
      </c>
      <c r="C19" s="102"/>
      <c r="D19" s="102"/>
      <c r="E19" s="10">
        <v>801</v>
      </c>
      <c r="F19" s="103"/>
      <c r="G19" s="103"/>
      <c r="H19" s="103"/>
      <c r="I19" s="103"/>
      <c r="J19" s="7" t="s">
        <v>98</v>
      </c>
      <c r="K19" s="8">
        <v>240</v>
      </c>
      <c r="L19" s="9"/>
      <c r="M19" s="21" t="s">
        <v>100</v>
      </c>
      <c r="N19" s="11" t="s">
        <v>97</v>
      </c>
      <c r="O19" s="22">
        <v>1909.4</v>
      </c>
      <c r="P19" s="22">
        <v>1422.3</v>
      </c>
      <c r="Q19" s="59">
        <f t="shared" si="0"/>
        <v>0.74489368387975274</v>
      </c>
      <c r="R19" s="20"/>
    </row>
    <row r="20" spans="1:254" ht="45" customHeight="1" x14ac:dyDescent="0.25">
      <c r="A20" s="6"/>
      <c r="B20" s="84"/>
      <c r="C20" s="84"/>
      <c r="D20" s="84"/>
      <c r="E20" s="10"/>
      <c r="F20" s="85"/>
      <c r="G20" s="85"/>
      <c r="H20" s="85"/>
      <c r="I20" s="85"/>
      <c r="J20" s="7"/>
      <c r="K20" s="8"/>
      <c r="L20" s="9"/>
      <c r="M20" s="21" t="s">
        <v>440</v>
      </c>
      <c r="N20" s="11" t="s">
        <v>441</v>
      </c>
      <c r="O20" s="22">
        <v>150</v>
      </c>
      <c r="P20" s="22">
        <v>150</v>
      </c>
      <c r="Q20" s="59">
        <f t="shared" si="0"/>
        <v>1</v>
      </c>
      <c r="R20" s="20"/>
    </row>
    <row r="21" spans="1:254" s="46" customFormat="1" ht="44.25" customHeight="1" x14ac:dyDescent="0.25">
      <c r="A21" s="36"/>
      <c r="B21" s="101" t="s">
        <v>188</v>
      </c>
      <c r="C21" s="101"/>
      <c r="D21" s="101"/>
      <c r="E21" s="37">
        <v>702</v>
      </c>
      <c r="F21" s="107"/>
      <c r="G21" s="107"/>
      <c r="H21" s="107"/>
      <c r="I21" s="107"/>
      <c r="J21" s="38" t="s">
        <v>187</v>
      </c>
      <c r="K21" s="39">
        <v>850</v>
      </c>
      <c r="L21" s="40"/>
      <c r="M21" s="41" t="s">
        <v>190</v>
      </c>
      <c r="N21" s="42" t="s">
        <v>189</v>
      </c>
      <c r="O21" s="43">
        <f>O22+O23+O24+O25+O26+O27</f>
        <v>13815.1</v>
      </c>
      <c r="P21" s="43">
        <f>P22+P23+P24+P25+P26+P27</f>
        <v>9524.6000000000022</v>
      </c>
      <c r="Q21" s="58">
        <f t="shared" si="0"/>
        <v>0.68943402508849028</v>
      </c>
      <c r="R21" s="44"/>
      <c r="S21" s="45"/>
    </row>
    <row r="22" spans="1:254" ht="44.25" customHeight="1" x14ac:dyDescent="0.25">
      <c r="A22" s="6"/>
      <c r="B22" s="102" t="s">
        <v>187</v>
      </c>
      <c r="C22" s="102"/>
      <c r="D22" s="102"/>
      <c r="E22" s="10">
        <v>702</v>
      </c>
      <c r="F22" s="103"/>
      <c r="G22" s="103"/>
      <c r="H22" s="103"/>
      <c r="I22" s="103"/>
      <c r="J22" s="7" t="s">
        <v>187</v>
      </c>
      <c r="K22" s="8">
        <v>850</v>
      </c>
      <c r="L22" s="9"/>
      <c r="M22" s="21" t="s">
        <v>133</v>
      </c>
      <c r="N22" s="11" t="s">
        <v>186</v>
      </c>
      <c r="O22" s="22">
        <v>12430.4</v>
      </c>
      <c r="P22" s="22">
        <v>8325.7000000000007</v>
      </c>
      <c r="Q22" s="59">
        <f t="shared" si="0"/>
        <v>0.66978536491182916</v>
      </c>
      <c r="R22" s="20"/>
    </row>
    <row r="23" spans="1:254" ht="33.75" customHeight="1" x14ac:dyDescent="0.25">
      <c r="A23" s="6"/>
      <c r="B23" s="93"/>
      <c r="C23" s="93"/>
      <c r="D23" s="93"/>
      <c r="E23" s="10"/>
      <c r="F23" s="94"/>
      <c r="G23" s="94"/>
      <c r="H23" s="94"/>
      <c r="I23" s="94"/>
      <c r="J23" s="7"/>
      <c r="K23" s="8"/>
      <c r="L23" s="9"/>
      <c r="M23" s="21" t="s">
        <v>437</v>
      </c>
      <c r="N23" s="11" t="s">
        <v>597</v>
      </c>
      <c r="O23" s="22">
        <v>255.9</v>
      </c>
      <c r="P23" s="22">
        <v>70.099999999999994</v>
      </c>
      <c r="Q23" s="59">
        <f t="shared" ref="Q23" si="1">P23/O23</f>
        <v>0.27393513091051191</v>
      </c>
      <c r="R23" s="20"/>
    </row>
    <row r="24" spans="1:254" ht="33" customHeight="1" x14ac:dyDescent="0.25">
      <c r="A24" s="6"/>
      <c r="B24" s="84"/>
      <c r="C24" s="84"/>
      <c r="D24" s="84"/>
      <c r="E24" s="10"/>
      <c r="F24" s="85"/>
      <c r="G24" s="85"/>
      <c r="H24" s="85"/>
      <c r="I24" s="85"/>
      <c r="J24" s="7"/>
      <c r="K24" s="8"/>
      <c r="L24" s="9"/>
      <c r="M24" s="21" t="s">
        <v>442</v>
      </c>
      <c r="N24" s="11" t="s">
        <v>443</v>
      </c>
      <c r="O24" s="22">
        <v>15</v>
      </c>
      <c r="P24" s="22">
        <v>15</v>
      </c>
      <c r="Q24" s="59">
        <f t="shared" si="0"/>
        <v>1</v>
      </c>
      <c r="R24" s="20"/>
    </row>
    <row r="25" spans="1:254" ht="61.5" customHeight="1" x14ac:dyDescent="0.25">
      <c r="A25" s="6"/>
      <c r="B25" s="84"/>
      <c r="C25" s="84"/>
      <c r="D25" s="84"/>
      <c r="E25" s="10"/>
      <c r="F25" s="85"/>
      <c r="G25" s="85"/>
      <c r="H25" s="85"/>
      <c r="I25" s="85"/>
      <c r="J25" s="7"/>
      <c r="K25" s="8"/>
      <c r="L25" s="9"/>
      <c r="M25" s="21" t="s">
        <v>444</v>
      </c>
      <c r="N25" s="11" t="s">
        <v>445</v>
      </c>
      <c r="O25" s="22">
        <v>229.5</v>
      </c>
      <c r="P25" s="22">
        <v>229.5</v>
      </c>
      <c r="Q25" s="59">
        <f t="shared" si="0"/>
        <v>1</v>
      </c>
      <c r="R25" s="20"/>
    </row>
    <row r="26" spans="1:254" ht="44.25" customHeight="1" x14ac:dyDescent="0.25">
      <c r="A26" s="6"/>
      <c r="B26" s="84"/>
      <c r="C26" s="84"/>
      <c r="D26" s="84"/>
      <c r="E26" s="10"/>
      <c r="F26" s="85"/>
      <c r="G26" s="85"/>
      <c r="H26" s="85"/>
      <c r="I26" s="85"/>
      <c r="J26" s="7"/>
      <c r="K26" s="8"/>
      <c r="L26" s="9"/>
      <c r="M26" s="21" t="s">
        <v>333</v>
      </c>
      <c r="N26" s="11" t="s">
        <v>446</v>
      </c>
      <c r="O26" s="22">
        <v>42.1</v>
      </c>
      <c r="P26" s="22">
        <v>42.1</v>
      </c>
      <c r="Q26" s="59">
        <f t="shared" si="0"/>
        <v>1</v>
      </c>
      <c r="R26" s="20"/>
    </row>
    <row r="27" spans="1:254" ht="45" customHeight="1" x14ac:dyDescent="0.25">
      <c r="A27" s="6"/>
      <c r="B27" s="102" t="s">
        <v>187</v>
      </c>
      <c r="C27" s="102"/>
      <c r="D27" s="102"/>
      <c r="E27" s="10">
        <v>702</v>
      </c>
      <c r="F27" s="103"/>
      <c r="G27" s="103"/>
      <c r="H27" s="103"/>
      <c r="I27" s="103"/>
      <c r="J27" s="7" t="s">
        <v>187</v>
      </c>
      <c r="K27" s="8">
        <v>850</v>
      </c>
      <c r="L27" s="9"/>
      <c r="M27" s="21" t="s">
        <v>333</v>
      </c>
      <c r="N27" s="11" t="s">
        <v>332</v>
      </c>
      <c r="O27" s="22">
        <v>842.2</v>
      </c>
      <c r="P27" s="22">
        <v>842.2</v>
      </c>
      <c r="Q27" s="59">
        <f t="shared" ref="Q27" si="2">P27/O27</f>
        <v>1</v>
      </c>
      <c r="R27" s="20"/>
    </row>
    <row r="28" spans="1:254" s="46" customFormat="1" ht="45" customHeight="1" x14ac:dyDescent="0.25">
      <c r="A28" s="36"/>
      <c r="B28" s="101" t="s">
        <v>78</v>
      </c>
      <c r="C28" s="101"/>
      <c r="D28" s="101"/>
      <c r="E28" s="37">
        <v>804</v>
      </c>
      <c r="F28" s="107"/>
      <c r="G28" s="107"/>
      <c r="H28" s="107"/>
      <c r="I28" s="107"/>
      <c r="J28" s="38" t="s">
        <v>77</v>
      </c>
      <c r="K28" s="39">
        <v>240</v>
      </c>
      <c r="L28" s="40"/>
      <c r="M28" s="41" t="s">
        <v>82</v>
      </c>
      <c r="N28" s="42" t="s">
        <v>81</v>
      </c>
      <c r="O28" s="43">
        <f>O29</f>
        <v>1683.7</v>
      </c>
      <c r="P28" s="43">
        <f>P29</f>
        <v>1276.7</v>
      </c>
      <c r="Q28" s="58">
        <f t="shared" si="0"/>
        <v>0.75827047573795803</v>
      </c>
      <c r="R28" s="44"/>
      <c r="S28" s="45"/>
    </row>
    <row r="29" spans="1:254" ht="43.5" customHeight="1" x14ac:dyDescent="0.25">
      <c r="A29" s="6"/>
      <c r="B29" s="102" t="s">
        <v>77</v>
      </c>
      <c r="C29" s="102"/>
      <c r="D29" s="102"/>
      <c r="E29" s="10">
        <v>804</v>
      </c>
      <c r="F29" s="103"/>
      <c r="G29" s="103"/>
      <c r="H29" s="103"/>
      <c r="I29" s="103"/>
      <c r="J29" s="7" t="s">
        <v>77</v>
      </c>
      <c r="K29" s="8">
        <v>240</v>
      </c>
      <c r="L29" s="9"/>
      <c r="M29" s="21" t="s">
        <v>335</v>
      </c>
      <c r="N29" s="11" t="s">
        <v>76</v>
      </c>
      <c r="O29" s="22">
        <v>1683.7</v>
      </c>
      <c r="P29" s="22">
        <v>1276.7</v>
      </c>
      <c r="Q29" s="59">
        <f t="shared" si="0"/>
        <v>0.75827047573795803</v>
      </c>
      <c r="R29" s="20"/>
    </row>
    <row r="30" spans="1:254" s="46" customFormat="1" ht="46.5" customHeight="1" x14ac:dyDescent="0.25">
      <c r="A30" s="36"/>
      <c r="B30" s="101" t="s">
        <v>93</v>
      </c>
      <c r="C30" s="101"/>
      <c r="D30" s="101"/>
      <c r="E30" s="37">
        <v>801</v>
      </c>
      <c r="F30" s="107"/>
      <c r="G30" s="107"/>
      <c r="H30" s="107"/>
      <c r="I30" s="107"/>
      <c r="J30" s="38" t="s">
        <v>92</v>
      </c>
      <c r="K30" s="39">
        <v>240</v>
      </c>
      <c r="L30" s="40"/>
      <c r="M30" s="41" t="s">
        <v>96</v>
      </c>
      <c r="N30" s="42" t="s">
        <v>95</v>
      </c>
      <c r="O30" s="43">
        <f>O31</f>
        <v>122.9</v>
      </c>
      <c r="P30" s="43">
        <f>P31</f>
        <v>77.900000000000006</v>
      </c>
      <c r="Q30" s="58">
        <f t="shared" si="0"/>
        <v>0.63384865744507735</v>
      </c>
      <c r="R30" s="44"/>
      <c r="S30" s="45"/>
    </row>
    <row r="31" spans="1:254" ht="21.75" customHeight="1" x14ac:dyDescent="0.25">
      <c r="A31" s="6"/>
      <c r="B31" s="102" t="s">
        <v>92</v>
      </c>
      <c r="C31" s="102"/>
      <c r="D31" s="102"/>
      <c r="E31" s="10">
        <v>801</v>
      </c>
      <c r="F31" s="103"/>
      <c r="G31" s="103"/>
      <c r="H31" s="103"/>
      <c r="I31" s="103"/>
      <c r="J31" s="7" t="s">
        <v>92</v>
      </c>
      <c r="K31" s="8">
        <v>240</v>
      </c>
      <c r="L31" s="9"/>
      <c r="M31" s="21" t="s">
        <v>94</v>
      </c>
      <c r="N31" s="11" t="s">
        <v>91</v>
      </c>
      <c r="O31" s="22">
        <v>122.9</v>
      </c>
      <c r="P31" s="22">
        <v>77.900000000000006</v>
      </c>
      <c r="Q31" s="59">
        <f t="shared" si="0"/>
        <v>0.63384865744507735</v>
      </c>
      <c r="R31" s="20"/>
    </row>
    <row r="32" spans="1:254" s="28" customFormat="1" ht="45" customHeight="1" x14ac:dyDescent="0.25">
      <c r="A32" s="23"/>
      <c r="B32" s="108" t="s">
        <v>47</v>
      </c>
      <c r="C32" s="108"/>
      <c r="D32" s="108"/>
      <c r="E32" s="32">
        <v>701</v>
      </c>
      <c r="F32" s="109"/>
      <c r="G32" s="109"/>
      <c r="H32" s="109"/>
      <c r="I32" s="109"/>
      <c r="J32" s="29" t="s">
        <v>192</v>
      </c>
      <c r="K32" s="30">
        <v>240</v>
      </c>
      <c r="L32" s="31"/>
      <c r="M32" s="24" t="s">
        <v>54</v>
      </c>
      <c r="N32" s="25" t="s">
        <v>53</v>
      </c>
      <c r="O32" s="26">
        <f>O33+O43+O54+O57+O66</f>
        <v>580057.19999999995</v>
      </c>
      <c r="P32" s="26">
        <f>P33+P43+P54+P57+P66</f>
        <v>381012.7</v>
      </c>
      <c r="Q32" s="57">
        <f t="shared" si="0"/>
        <v>0.6568536689140313</v>
      </c>
      <c r="R32" s="27"/>
      <c r="S32" s="34"/>
      <c r="T32" s="48"/>
    </row>
    <row r="33" spans="1:20" s="28" customFormat="1" ht="45" customHeight="1" x14ac:dyDescent="0.25">
      <c r="A33" s="23"/>
      <c r="B33" s="108" t="s">
        <v>46</v>
      </c>
      <c r="C33" s="108"/>
      <c r="D33" s="108"/>
      <c r="E33" s="32">
        <v>701</v>
      </c>
      <c r="F33" s="109"/>
      <c r="G33" s="109"/>
      <c r="H33" s="109"/>
      <c r="I33" s="109"/>
      <c r="J33" s="29" t="s">
        <v>192</v>
      </c>
      <c r="K33" s="30">
        <v>240</v>
      </c>
      <c r="L33" s="31"/>
      <c r="M33" s="24" t="s">
        <v>52</v>
      </c>
      <c r="N33" s="25" t="s">
        <v>51</v>
      </c>
      <c r="O33" s="26">
        <f>O34+O39</f>
        <v>360689.7</v>
      </c>
      <c r="P33" s="26">
        <f>P34+P39</f>
        <v>215196.19999999998</v>
      </c>
      <c r="Q33" s="57">
        <f t="shared" si="0"/>
        <v>0.59662418971209874</v>
      </c>
      <c r="R33" s="27"/>
      <c r="S33" s="34"/>
    </row>
    <row r="34" spans="1:20" s="46" customFormat="1" ht="32.25" customHeight="1" x14ac:dyDescent="0.25">
      <c r="A34" s="36"/>
      <c r="B34" s="101" t="s">
        <v>45</v>
      </c>
      <c r="C34" s="101"/>
      <c r="D34" s="101"/>
      <c r="E34" s="37">
        <v>701</v>
      </c>
      <c r="F34" s="107"/>
      <c r="G34" s="107"/>
      <c r="H34" s="107"/>
      <c r="I34" s="107"/>
      <c r="J34" s="38" t="s">
        <v>192</v>
      </c>
      <c r="K34" s="39">
        <v>240</v>
      </c>
      <c r="L34" s="40"/>
      <c r="M34" s="41" t="s">
        <v>50</v>
      </c>
      <c r="N34" s="42" t="s">
        <v>49</v>
      </c>
      <c r="O34" s="43">
        <f>O35+O36+O37+O38</f>
        <v>117355.59999999999</v>
      </c>
      <c r="P34" s="43">
        <f>P35+P36+P37+P38</f>
        <v>93021.4</v>
      </c>
      <c r="Q34" s="58">
        <f t="shared" si="0"/>
        <v>0.79264560020996011</v>
      </c>
      <c r="R34" s="44"/>
      <c r="S34" s="49"/>
      <c r="T34" s="50"/>
    </row>
    <row r="35" spans="1:20" ht="30" customHeight="1" x14ac:dyDescent="0.25">
      <c r="A35" s="6"/>
      <c r="B35" s="102" t="s">
        <v>195</v>
      </c>
      <c r="C35" s="102"/>
      <c r="D35" s="102"/>
      <c r="E35" s="10">
        <v>701</v>
      </c>
      <c r="F35" s="103"/>
      <c r="G35" s="103"/>
      <c r="H35" s="103"/>
      <c r="I35" s="103"/>
      <c r="J35" s="7" t="s">
        <v>195</v>
      </c>
      <c r="K35" s="8">
        <v>850</v>
      </c>
      <c r="L35" s="9"/>
      <c r="M35" s="21" t="s">
        <v>196</v>
      </c>
      <c r="N35" s="11" t="s">
        <v>194</v>
      </c>
      <c r="O35" s="22">
        <v>25954.1</v>
      </c>
      <c r="P35" s="22">
        <v>22136.9</v>
      </c>
      <c r="Q35" s="59">
        <f t="shared" si="0"/>
        <v>0.85292497139180334</v>
      </c>
      <c r="R35" s="20"/>
    </row>
    <row r="36" spans="1:20" ht="30" customHeight="1" x14ac:dyDescent="0.25">
      <c r="A36" s="6"/>
      <c r="B36" s="93"/>
      <c r="C36" s="93"/>
      <c r="D36" s="93"/>
      <c r="E36" s="10"/>
      <c r="F36" s="94"/>
      <c r="G36" s="94"/>
      <c r="H36" s="94"/>
      <c r="I36" s="94"/>
      <c r="J36" s="7"/>
      <c r="K36" s="8"/>
      <c r="L36" s="9"/>
      <c r="M36" s="21" t="s">
        <v>595</v>
      </c>
      <c r="N36" s="11" t="s">
        <v>596</v>
      </c>
      <c r="O36" s="22">
        <v>14.8</v>
      </c>
      <c r="P36" s="22">
        <v>14.8</v>
      </c>
      <c r="Q36" s="59">
        <f t="shared" si="0"/>
        <v>1</v>
      </c>
      <c r="R36" s="20"/>
    </row>
    <row r="37" spans="1:20" ht="61.5" customHeight="1" x14ac:dyDescent="0.25">
      <c r="A37" s="6"/>
      <c r="B37" s="102" t="s">
        <v>192</v>
      </c>
      <c r="C37" s="102"/>
      <c r="D37" s="102"/>
      <c r="E37" s="10">
        <v>701</v>
      </c>
      <c r="F37" s="103"/>
      <c r="G37" s="103"/>
      <c r="H37" s="103"/>
      <c r="I37" s="103"/>
      <c r="J37" s="7" t="s">
        <v>192</v>
      </c>
      <c r="K37" s="8">
        <v>240</v>
      </c>
      <c r="L37" s="9"/>
      <c r="M37" s="21" t="s">
        <v>193</v>
      </c>
      <c r="N37" s="11" t="s">
        <v>191</v>
      </c>
      <c r="O37" s="22">
        <v>84976.7</v>
      </c>
      <c r="P37" s="22">
        <v>65069.7</v>
      </c>
      <c r="Q37" s="59">
        <f t="shared" si="0"/>
        <v>0.76573578404433218</v>
      </c>
      <c r="R37" s="20"/>
    </row>
    <row r="38" spans="1:20" ht="73.5" customHeight="1" x14ac:dyDescent="0.25">
      <c r="A38" s="6"/>
      <c r="B38" s="102" t="s">
        <v>44</v>
      </c>
      <c r="C38" s="102"/>
      <c r="D38" s="102"/>
      <c r="E38" s="10">
        <v>1004</v>
      </c>
      <c r="F38" s="103"/>
      <c r="G38" s="103"/>
      <c r="H38" s="103"/>
      <c r="I38" s="103"/>
      <c r="J38" s="7" t="s">
        <v>44</v>
      </c>
      <c r="K38" s="8">
        <v>310</v>
      </c>
      <c r="L38" s="9"/>
      <c r="M38" s="21" t="s">
        <v>48</v>
      </c>
      <c r="N38" s="11" t="s">
        <v>43</v>
      </c>
      <c r="O38" s="22">
        <v>6410</v>
      </c>
      <c r="P38" s="22">
        <v>5800</v>
      </c>
      <c r="Q38" s="59">
        <f t="shared" si="0"/>
        <v>0.90483619344773791</v>
      </c>
      <c r="R38" s="20"/>
    </row>
    <row r="39" spans="1:20" ht="45" customHeight="1" x14ac:dyDescent="0.25">
      <c r="A39" s="6"/>
      <c r="B39" s="84"/>
      <c r="C39" s="84"/>
      <c r="D39" s="84"/>
      <c r="E39" s="10"/>
      <c r="F39" s="85"/>
      <c r="G39" s="85"/>
      <c r="H39" s="85"/>
      <c r="I39" s="85"/>
      <c r="J39" s="7"/>
      <c r="K39" s="8"/>
      <c r="L39" s="9"/>
      <c r="M39" s="41" t="s">
        <v>447</v>
      </c>
      <c r="N39" s="42" t="s">
        <v>448</v>
      </c>
      <c r="O39" s="43">
        <f>O40+O41+O42</f>
        <v>243334.1</v>
      </c>
      <c r="P39" s="43">
        <f>P40+P41+P42</f>
        <v>122174.79999999999</v>
      </c>
      <c r="Q39" s="58">
        <f t="shared" si="0"/>
        <v>0.50208663726127978</v>
      </c>
      <c r="R39" s="20"/>
    </row>
    <row r="40" spans="1:20" ht="30.75" customHeight="1" x14ac:dyDescent="0.25">
      <c r="A40" s="6"/>
      <c r="B40" s="84"/>
      <c r="C40" s="84"/>
      <c r="D40" s="84"/>
      <c r="E40" s="10"/>
      <c r="F40" s="85"/>
      <c r="G40" s="85"/>
      <c r="H40" s="85"/>
      <c r="I40" s="85"/>
      <c r="J40" s="7"/>
      <c r="K40" s="8"/>
      <c r="L40" s="9"/>
      <c r="M40" s="21" t="s">
        <v>449</v>
      </c>
      <c r="N40" s="11" t="s">
        <v>450</v>
      </c>
      <c r="O40" s="22">
        <v>360</v>
      </c>
      <c r="P40" s="22">
        <v>360</v>
      </c>
      <c r="Q40" s="59">
        <f t="shared" si="0"/>
        <v>1</v>
      </c>
      <c r="R40" s="20"/>
    </row>
    <row r="41" spans="1:20" ht="73.5" customHeight="1" x14ac:dyDescent="0.25">
      <c r="A41" s="6"/>
      <c r="B41" s="84"/>
      <c r="C41" s="84"/>
      <c r="D41" s="84"/>
      <c r="E41" s="10"/>
      <c r="F41" s="85"/>
      <c r="G41" s="85"/>
      <c r="H41" s="85"/>
      <c r="I41" s="85"/>
      <c r="J41" s="7"/>
      <c r="K41" s="8"/>
      <c r="L41" s="9"/>
      <c r="M41" s="21" t="s">
        <v>451</v>
      </c>
      <c r="N41" s="11" t="s">
        <v>452</v>
      </c>
      <c r="O41" s="22">
        <v>195392</v>
      </c>
      <c r="P41" s="22">
        <v>74232.7</v>
      </c>
      <c r="Q41" s="59">
        <f t="shared" si="0"/>
        <v>0.37991678267278084</v>
      </c>
      <c r="R41" s="20"/>
    </row>
    <row r="42" spans="1:20" ht="89.25" customHeight="1" x14ac:dyDescent="0.25">
      <c r="A42" s="6"/>
      <c r="B42" s="84"/>
      <c r="C42" s="84"/>
      <c r="D42" s="84"/>
      <c r="E42" s="10"/>
      <c r="F42" s="85"/>
      <c r="G42" s="85"/>
      <c r="H42" s="85"/>
      <c r="I42" s="85"/>
      <c r="J42" s="7"/>
      <c r="K42" s="8"/>
      <c r="L42" s="9"/>
      <c r="M42" s="21" t="s">
        <v>453</v>
      </c>
      <c r="N42" s="11" t="s">
        <v>454</v>
      </c>
      <c r="O42" s="22">
        <v>47582.1</v>
      </c>
      <c r="P42" s="22">
        <v>47582.1</v>
      </c>
      <c r="Q42" s="59">
        <f t="shared" si="0"/>
        <v>1</v>
      </c>
      <c r="R42" s="20"/>
    </row>
    <row r="43" spans="1:20" s="28" customFormat="1" ht="44.25" customHeight="1" x14ac:dyDescent="0.25">
      <c r="A43" s="23"/>
      <c r="B43" s="108" t="s">
        <v>171</v>
      </c>
      <c r="C43" s="108"/>
      <c r="D43" s="108"/>
      <c r="E43" s="32">
        <v>702</v>
      </c>
      <c r="F43" s="109"/>
      <c r="G43" s="109"/>
      <c r="H43" s="109"/>
      <c r="I43" s="109"/>
      <c r="J43" s="29" t="s">
        <v>169</v>
      </c>
      <c r="K43" s="30">
        <v>240</v>
      </c>
      <c r="L43" s="31"/>
      <c r="M43" s="24" t="s">
        <v>185</v>
      </c>
      <c r="N43" s="25" t="s">
        <v>184</v>
      </c>
      <c r="O43" s="26">
        <f>O44+O51</f>
        <v>180889.80000000002</v>
      </c>
      <c r="P43" s="26">
        <f>P44+P51</f>
        <v>137564.6</v>
      </c>
      <c r="Q43" s="57">
        <f t="shared" si="0"/>
        <v>0.76048842997228139</v>
      </c>
      <c r="R43" s="27"/>
      <c r="S43" s="34"/>
    </row>
    <row r="44" spans="1:20" s="46" customFormat="1" ht="30" customHeight="1" x14ac:dyDescent="0.25">
      <c r="A44" s="36"/>
      <c r="B44" s="101" t="s">
        <v>170</v>
      </c>
      <c r="C44" s="101"/>
      <c r="D44" s="101"/>
      <c r="E44" s="37">
        <v>702</v>
      </c>
      <c r="F44" s="107"/>
      <c r="G44" s="107"/>
      <c r="H44" s="107"/>
      <c r="I44" s="107"/>
      <c r="J44" s="38" t="s">
        <v>169</v>
      </c>
      <c r="K44" s="39">
        <v>240</v>
      </c>
      <c r="L44" s="40"/>
      <c r="M44" s="41" t="s">
        <v>183</v>
      </c>
      <c r="N44" s="42" t="s">
        <v>182</v>
      </c>
      <c r="O44" s="43">
        <f>O45+O46+O47+O48+O49+O50</f>
        <v>170209.40000000002</v>
      </c>
      <c r="P44" s="43">
        <f>P45+P46+P47+P48+P49+P50</f>
        <v>127136</v>
      </c>
      <c r="Q44" s="58">
        <f t="shared" si="0"/>
        <v>0.74693877071419079</v>
      </c>
      <c r="R44" s="44"/>
      <c r="S44" s="49"/>
      <c r="T44" s="50"/>
    </row>
    <row r="45" spans="1:20" ht="31.5" customHeight="1" x14ac:dyDescent="0.25">
      <c r="A45" s="6"/>
      <c r="B45" s="102" t="s">
        <v>180</v>
      </c>
      <c r="C45" s="102"/>
      <c r="D45" s="102"/>
      <c r="E45" s="10">
        <v>702</v>
      </c>
      <c r="F45" s="103"/>
      <c r="G45" s="103"/>
      <c r="H45" s="103"/>
      <c r="I45" s="103"/>
      <c r="J45" s="7" t="s">
        <v>180</v>
      </c>
      <c r="K45" s="8">
        <v>850</v>
      </c>
      <c r="L45" s="9"/>
      <c r="M45" s="21" t="s">
        <v>181</v>
      </c>
      <c r="N45" s="11" t="s">
        <v>179</v>
      </c>
      <c r="O45" s="22">
        <v>27097.1</v>
      </c>
      <c r="P45" s="22">
        <v>18588</v>
      </c>
      <c r="Q45" s="59">
        <f t="shared" si="0"/>
        <v>0.68597746622332278</v>
      </c>
      <c r="R45" s="20"/>
    </row>
    <row r="46" spans="1:20" ht="20.25" customHeight="1" x14ac:dyDescent="0.25">
      <c r="A46" s="6"/>
      <c r="B46" s="102" t="s">
        <v>177</v>
      </c>
      <c r="C46" s="102"/>
      <c r="D46" s="102"/>
      <c r="E46" s="10">
        <v>702</v>
      </c>
      <c r="F46" s="103"/>
      <c r="G46" s="103"/>
      <c r="H46" s="103"/>
      <c r="I46" s="103"/>
      <c r="J46" s="7" t="s">
        <v>177</v>
      </c>
      <c r="K46" s="8">
        <v>240</v>
      </c>
      <c r="L46" s="9"/>
      <c r="M46" s="21" t="s">
        <v>178</v>
      </c>
      <c r="N46" s="11" t="s">
        <v>176</v>
      </c>
      <c r="O46" s="22">
        <v>3206.2</v>
      </c>
      <c r="P46" s="22">
        <v>2137.5</v>
      </c>
      <c r="Q46" s="59">
        <f t="shared" si="0"/>
        <v>0.66667706319006925</v>
      </c>
      <c r="R46" s="20"/>
    </row>
    <row r="47" spans="1:20" ht="31.5" customHeight="1" x14ac:dyDescent="0.25">
      <c r="A47" s="6"/>
      <c r="B47" s="84"/>
      <c r="C47" s="84"/>
      <c r="D47" s="84"/>
      <c r="E47" s="10"/>
      <c r="F47" s="85"/>
      <c r="G47" s="85"/>
      <c r="H47" s="85"/>
      <c r="I47" s="85"/>
      <c r="J47" s="7"/>
      <c r="K47" s="8"/>
      <c r="L47" s="9"/>
      <c r="M47" s="21" t="s">
        <v>455</v>
      </c>
      <c r="N47" s="11" t="s">
        <v>456</v>
      </c>
      <c r="O47" s="22">
        <v>847.4</v>
      </c>
      <c r="P47" s="22">
        <v>847.4</v>
      </c>
      <c r="Q47" s="59">
        <f t="shared" si="0"/>
        <v>1</v>
      </c>
      <c r="R47" s="20"/>
    </row>
    <row r="48" spans="1:20" ht="75" customHeight="1" x14ac:dyDescent="0.25">
      <c r="A48" s="6"/>
      <c r="B48" s="99"/>
      <c r="C48" s="99"/>
      <c r="D48" s="99"/>
      <c r="E48" s="10"/>
      <c r="F48" s="100"/>
      <c r="G48" s="100"/>
      <c r="H48" s="100"/>
      <c r="I48" s="100"/>
      <c r="J48" s="7"/>
      <c r="K48" s="8"/>
      <c r="L48" s="9"/>
      <c r="M48" s="21" t="s">
        <v>598</v>
      </c>
      <c r="N48" s="11" t="s">
        <v>599</v>
      </c>
      <c r="O48" s="22">
        <v>1700</v>
      </c>
      <c r="P48" s="22">
        <v>56</v>
      </c>
      <c r="Q48" s="59">
        <f t="shared" si="0"/>
        <v>3.2941176470588238E-2</v>
      </c>
      <c r="R48" s="20"/>
    </row>
    <row r="49" spans="1:19" ht="105" customHeight="1" x14ac:dyDescent="0.25">
      <c r="A49" s="6"/>
      <c r="B49" s="102" t="s">
        <v>174</v>
      </c>
      <c r="C49" s="102"/>
      <c r="D49" s="102"/>
      <c r="E49" s="10">
        <v>702</v>
      </c>
      <c r="F49" s="103"/>
      <c r="G49" s="103"/>
      <c r="H49" s="103"/>
      <c r="I49" s="103"/>
      <c r="J49" s="7" t="s">
        <v>174</v>
      </c>
      <c r="K49" s="8">
        <v>240</v>
      </c>
      <c r="L49" s="9"/>
      <c r="M49" s="21" t="s">
        <v>175</v>
      </c>
      <c r="N49" s="11" t="s">
        <v>173</v>
      </c>
      <c r="O49" s="22">
        <v>131207.20000000001</v>
      </c>
      <c r="P49" s="22">
        <v>101507.1</v>
      </c>
      <c r="Q49" s="59">
        <f t="shared" si="0"/>
        <v>0.77363970879646848</v>
      </c>
      <c r="R49" s="20"/>
    </row>
    <row r="50" spans="1:19" ht="46.5" customHeight="1" x14ac:dyDescent="0.25">
      <c r="A50" s="6"/>
      <c r="B50" s="102" t="s">
        <v>169</v>
      </c>
      <c r="C50" s="102"/>
      <c r="D50" s="102"/>
      <c r="E50" s="10">
        <v>702</v>
      </c>
      <c r="F50" s="103"/>
      <c r="G50" s="103"/>
      <c r="H50" s="103"/>
      <c r="I50" s="103"/>
      <c r="J50" s="7" t="s">
        <v>169</v>
      </c>
      <c r="K50" s="8">
        <v>240</v>
      </c>
      <c r="L50" s="9"/>
      <c r="M50" s="21" t="s">
        <v>172</v>
      </c>
      <c r="N50" s="11" t="s">
        <v>334</v>
      </c>
      <c r="O50" s="22">
        <v>6151.5</v>
      </c>
      <c r="P50" s="22">
        <v>4000</v>
      </c>
      <c r="Q50" s="59">
        <f t="shared" si="0"/>
        <v>0.65024790701454926</v>
      </c>
      <c r="R50" s="20"/>
    </row>
    <row r="51" spans="1:19" ht="48.75" customHeight="1" x14ac:dyDescent="0.25">
      <c r="A51" s="6"/>
      <c r="B51" s="55"/>
      <c r="C51" s="54"/>
      <c r="D51" s="54"/>
      <c r="E51" s="10"/>
      <c r="F51" s="54"/>
      <c r="G51" s="54"/>
      <c r="H51" s="54"/>
      <c r="I51" s="54"/>
      <c r="J51" s="7"/>
      <c r="K51" s="8"/>
      <c r="L51" s="9"/>
      <c r="M51" s="41" t="s">
        <v>295</v>
      </c>
      <c r="N51" s="42" t="s">
        <v>296</v>
      </c>
      <c r="O51" s="43">
        <f>O52+O53</f>
        <v>10680.4</v>
      </c>
      <c r="P51" s="43">
        <f>P52+P53</f>
        <v>10428.6</v>
      </c>
      <c r="Q51" s="58">
        <f t="shared" si="0"/>
        <v>0.97642410396614365</v>
      </c>
      <c r="R51" s="20"/>
    </row>
    <row r="52" spans="1:19" ht="30.75" customHeight="1" x14ac:dyDescent="0.25">
      <c r="A52" s="6"/>
      <c r="B52" s="55"/>
      <c r="C52" s="54"/>
      <c r="D52" s="54"/>
      <c r="E52" s="10"/>
      <c r="F52" s="54"/>
      <c r="G52" s="54"/>
      <c r="H52" s="54"/>
      <c r="I52" s="54"/>
      <c r="J52" s="7"/>
      <c r="K52" s="8"/>
      <c r="L52" s="9"/>
      <c r="M52" s="21" t="s">
        <v>297</v>
      </c>
      <c r="N52" s="11" t="s">
        <v>298</v>
      </c>
      <c r="O52" s="22">
        <v>7878.2</v>
      </c>
      <c r="P52" s="22">
        <v>7878.2</v>
      </c>
      <c r="Q52" s="59">
        <f t="shared" si="0"/>
        <v>1</v>
      </c>
      <c r="R52" s="20"/>
    </row>
    <row r="53" spans="1:19" ht="75.75" customHeight="1" x14ac:dyDescent="0.25">
      <c r="A53" s="6"/>
      <c r="B53" s="88"/>
      <c r="C53" s="85"/>
      <c r="D53" s="85"/>
      <c r="E53" s="10"/>
      <c r="F53" s="85"/>
      <c r="G53" s="85"/>
      <c r="H53" s="85"/>
      <c r="I53" s="85"/>
      <c r="J53" s="7"/>
      <c r="K53" s="8"/>
      <c r="L53" s="9"/>
      <c r="M53" s="21" t="s">
        <v>457</v>
      </c>
      <c r="N53" s="11" t="s">
        <v>458</v>
      </c>
      <c r="O53" s="22">
        <v>2802.2</v>
      </c>
      <c r="P53" s="22">
        <v>2550.4</v>
      </c>
      <c r="Q53" s="59">
        <f t="shared" si="0"/>
        <v>0.91014203126115201</v>
      </c>
      <c r="R53" s="20"/>
    </row>
    <row r="54" spans="1:19" s="28" customFormat="1" ht="57.75" customHeight="1" x14ac:dyDescent="0.25">
      <c r="A54" s="23"/>
      <c r="B54" s="108" t="s">
        <v>132</v>
      </c>
      <c r="C54" s="108"/>
      <c r="D54" s="108"/>
      <c r="E54" s="32">
        <v>709</v>
      </c>
      <c r="F54" s="109"/>
      <c r="G54" s="109"/>
      <c r="H54" s="109"/>
      <c r="I54" s="109"/>
      <c r="J54" s="29" t="s">
        <v>130</v>
      </c>
      <c r="K54" s="30">
        <v>850</v>
      </c>
      <c r="L54" s="31"/>
      <c r="M54" s="24" t="s">
        <v>137</v>
      </c>
      <c r="N54" s="25" t="s">
        <v>136</v>
      </c>
      <c r="O54" s="26">
        <f>O55</f>
        <v>15555</v>
      </c>
      <c r="P54" s="26">
        <f>P55</f>
        <v>11445.4</v>
      </c>
      <c r="Q54" s="57">
        <f t="shared" si="0"/>
        <v>0.73580199292831883</v>
      </c>
      <c r="R54" s="27"/>
      <c r="S54" s="34"/>
    </row>
    <row r="55" spans="1:19" s="46" customFormat="1" ht="31.5" customHeight="1" x14ac:dyDescent="0.25">
      <c r="A55" s="36"/>
      <c r="B55" s="101" t="s">
        <v>131</v>
      </c>
      <c r="C55" s="101"/>
      <c r="D55" s="101"/>
      <c r="E55" s="37">
        <v>709</v>
      </c>
      <c r="F55" s="107"/>
      <c r="G55" s="107"/>
      <c r="H55" s="107"/>
      <c r="I55" s="107"/>
      <c r="J55" s="38" t="s">
        <v>130</v>
      </c>
      <c r="K55" s="39">
        <v>850</v>
      </c>
      <c r="L55" s="40"/>
      <c r="M55" s="41" t="s">
        <v>135</v>
      </c>
      <c r="N55" s="42" t="s">
        <v>134</v>
      </c>
      <c r="O55" s="43">
        <f>O56</f>
        <v>15555</v>
      </c>
      <c r="P55" s="43">
        <f>P56</f>
        <v>11445.4</v>
      </c>
      <c r="Q55" s="58">
        <f t="shared" si="0"/>
        <v>0.73580199292831883</v>
      </c>
      <c r="R55" s="44"/>
      <c r="S55" s="45"/>
    </row>
    <row r="56" spans="1:19" ht="46.5" customHeight="1" x14ac:dyDescent="0.25">
      <c r="A56" s="6"/>
      <c r="B56" s="102" t="s">
        <v>130</v>
      </c>
      <c r="C56" s="102"/>
      <c r="D56" s="102"/>
      <c r="E56" s="10">
        <v>709</v>
      </c>
      <c r="F56" s="103"/>
      <c r="G56" s="103"/>
      <c r="H56" s="103"/>
      <c r="I56" s="103"/>
      <c r="J56" s="7" t="s">
        <v>130</v>
      </c>
      <c r="K56" s="8">
        <v>850</v>
      </c>
      <c r="L56" s="9"/>
      <c r="M56" s="21" t="s">
        <v>133</v>
      </c>
      <c r="N56" s="11" t="s">
        <v>129</v>
      </c>
      <c r="O56" s="22">
        <v>15555</v>
      </c>
      <c r="P56" s="22">
        <v>11445.4</v>
      </c>
      <c r="Q56" s="59">
        <f t="shared" si="0"/>
        <v>0.73580199292831883</v>
      </c>
      <c r="R56" s="20"/>
    </row>
    <row r="57" spans="1:19" s="28" customFormat="1" ht="72" customHeight="1" x14ac:dyDescent="0.25">
      <c r="A57" s="23"/>
      <c r="B57" s="108" t="s">
        <v>124</v>
      </c>
      <c r="C57" s="108"/>
      <c r="D57" s="108"/>
      <c r="E57" s="32">
        <v>709</v>
      </c>
      <c r="F57" s="109"/>
      <c r="G57" s="109"/>
      <c r="H57" s="109"/>
      <c r="I57" s="109"/>
      <c r="J57" s="29" t="s">
        <v>122</v>
      </c>
      <c r="K57" s="30">
        <v>850</v>
      </c>
      <c r="L57" s="31"/>
      <c r="M57" s="24" t="s">
        <v>128</v>
      </c>
      <c r="N57" s="25" t="s">
        <v>127</v>
      </c>
      <c r="O57" s="26">
        <f>O58+O60</f>
        <v>21740.1</v>
      </c>
      <c r="P57" s="26">
        <f>P58+P60</f>
        <v>15781.2</v>
      </c>
      <c r="Q57" s="57">
        <f t="shared" si="0"/>
        <v>0.7259028247340169</v>
      </c>
      <c r="R57" s="27"/>
      <c r="S57" s="34"/>
    </row>
    <row r="58" spans="1:19" s="46" customFormat="1" ht="90" customHeight="1" x14ac:dyDescent="0.25">
      <c r="A58" s="36"/>
      <c r="B58" s="101" t="s">
        <v>123</v>
      </c>
      <c r="C58" s="101"/>
      <c r="D58" s="101"/>
      <c r="E58" s="37">
        <v>709</v>
      </c>
      <c r="F58" s="107"/>
      <c r="G58" s="107"/>
      <c r="H58" s="107"/>
      <c r="I58" s="107"/>
      <c r="J58" s="38" t="s">
        <v>122</v>
      </c>
      <c r="K58" s="39">
        <v>850</v>
      </c>
      <c r="L58" s="40"/>
      <c r="M58" s="41" t="s">
        <v>126</v>
      </c>
      <c r="N58" s="42" t="s">
        <v>125</v>
      </c>
      <c r="O58" s="43">
        <f>O59</f>
        <v>13193.9</v>
      </c>
      <c r="P58" s="43">
        <f>P59</f>
        <v>9635.4</v>
      </c>
      <c r="Q58" s="58">
        <f t="shared" si="0"/>
        <v>0.73029202889213951</v>
      </c>
      <c r="R58" s="44"/>
      <c r="S58" s="45"/>
    </row>
    <row r="59" spans="1:19" ht="76.5" customHeight="1" x14ac:dyDescent="0.25">
      <c r="A59" s="6"/>
      <c r="B59" s="102" t="s">
        <v>122</v>
      </c>
      <c r="C59" s="102"/>
      <c r="D59" s="102"/>
      <c r="E59" s="10">
        <v>709</v>
      </c>
      <c r="F59" s="103"/>
      <c r="G59" s="103"/>
      <c r="H59" s="103"/>
      <c r="I59" s="103"/>
      <c r="J59" s="7" t="s">
        <v>122</v>
      </c>
      <c r="K59" s="8">
        <v>850</v>
      </c>
      <c r="L59" s="9"/>
      <c r="M59" s="21" t="s">
        <v>80</v>
      </c>
      <c r="N59" s="11" t="s">
        <v>121</v>
      </c>
      <c r="O59" s="22">
        <v>13193.9</v>
      </c>
      <c r="P59" s="22">
        <v>9635.4</v>
      </c>
      <c r="Q59" s="59">
        <f t="shared" si="0"/>
        <v>0.73029202889213951</v>
      </c>
      <c r="R59" s="20"/>
    </row>
    <row r="60" spans="1:19" ht="31.5" customHeight="1" x14ac:dyDescent="0.25">
      <c r="A60" s="6"/>
      <c r="B60" s="65"/>
      <c r="C60" s="65"/>
      <c r="D60" s="65"/>
      <c r="E60" s="10"/>
      <c r="F60" s="66"/>
      <c r="G60" s="66"/>
      <c r="H60" s="66"/>
      <c r="I60" s="66"/>
      <c r="J60" s="7"/>
      <c r="K60" s="8"/>
      <c r="L60" s="9"/>
      <c r="M60" s="41" t="s">
        <v>323</v>
      </c>
      <c r="N60" s="42" t="s">
        <v>324</v>
      </c>
      <c r="O60" s="43">
        <f>O61+O62+O63+O64+O65</f>
        <v>8546.1999999999989</v>
      </c>
      <c r="P60" s="43">
        <f>P61+P62+P63+P64+P65</f>
        <v>6145.8</v>
      </c>
      <c r="Q60" s="58">
        <f t="shared" si="0"/>
        <v>0.7191266293791394</v>
      </c>
      <c r="R60" s="20"/>
    </row>
    <row r="61" spans="1:19" ht="60" customHeight="1" x14ac:dyDescent="0.25">
      <c r="A61" s="6"/>
      <c r="B61" s="84"/>
      <c r="C61" s="84"/>
      <c r="D61" s="84"/>
      <c r="E61" s="10"/>
      <c r="F61" s="85"/>
      <c r="G61" s="85"/>
      <c r="H61" s="85"/>
      <c r="I61" s="85"/>
      <c r="J61" s="7"/>
      <c r="K61" s="8"/>
      <c r="L61" s="9"/>
      <c r="M61" s="21" t="s">
        <v>444</v>
      </c>
      <c r="N61" s="11" t="s">
        <v>459</v>
      </c>
      <c r="O61" s="22">
        <v>3579</v>
      </c>
      <c r="P61" s="22">
        <v>2906.8</v>
      </c>
      <c r="Q61" s="59">
        <f t="shared" si="0"/>
        <v>0.81218217379156199</v>
      </c>
      <c r="R61" s="20"/>
    </row>
    <row r="62" spans="1:19" ht="43.5" customHeight="1" x14ac:dyDescent="0.25">
      <c r="A62" s="6"/>
      <c r="B62" s="84"/>
      <c r="C62" s="84"/>
      <c r="D62" s="84"/>
      <c r="E62" s="10"/>
      <c r="F62" s="85"/>
      <c r="G62" s="85"/>
      <c r="H62" s="85"/>
      <c r="I62" s="85"/>
      <c r="J62" s="7"/>
      <c r="K62" s="8"/>
      <c r="L62" s="9"/>
      <c r="M62" s="21" t="s">
        <v>460</v>
      </c>
      <c r="N62" s="11" t="s">
        <v>461</v>
      </c>
      <c r="O62" s="22">
        <v>3281.4</v>
      </c>
      <c r="P62" s="22">
        <v>2815</v>
      </c>
      <c r="Q62" s="59">
        <f t="shared" si="0"/>
        <v>0.85786554519412439</v>
      </c>
      <c r="R62" s="20"/>
    </row>
    <row r="63" spans="1:19" ht="105" customHeight="1" x14ac:dyDescent="0.25">
      <c r="A63" s="6"/>
      <c r="B63" s="65"/>
      <c r="C63" s="65"/>
      <c r="D63" s="65"/>
      <c r="E63" s="10"/>
      <c r="F63" s="66"/>
      <c r="G63" s="66"/>
      <c r="H63" s="66"/>
      <c r="I63" s="66"/>
      <c r="J63" s="7"/>
      <c r="K63" s="8"/>
      <c r="L63" s="9"/>
      <c r="M63" s="21" t="s">
        <v>336</v>
      </c>
      <c r="N63" s="11" t="s">
        <v>325</v>
      </c>
      <c r="O63" s="22">
        <v>135</v>
      </c>
      <c r="P63" s="22">
        <v>101.3</v>
      </c>
      <c r="Q63" s="59">
        <f t="shared" si="0"/>
        <v>0.75037037037037035</v>
      </c>
      <c r="R63" s="20"/>
    </row>
    <row r="64" spans="1:19" ht="197.25" customHeight="1" x14ac:dyDescent="0.25">
      <c r="A64" s="6"/>
      <c r="B64" s="99"/>
      <c r="C64" s="99"/>
      <c r="D64" s="99"/>
      <c r="E64" s="10"/>
      <c r="F64" s="100"/>
      <c r="G64" s="100"/>
      <c r="H64" s="100"/>
      <c r="I64" s="100"/>
      <c r="J64" s="7"/>
      <c r="K64" s="8"/>
      <c r="L64" s="9"/>
      <c r="M64" s="21" t="s">
        <v>600</v>
      </c>
      <c r="N64" s="11" t="s">
        <v>601</v>
      </c>
      <c r="O64" s="22">
        <v>124.2</v>
      </c>
      <c r="P64" s="22">
        <v>0</v>
      </c>
      <c r="Q64" s="59">
        <f t="shared" si="0"/>
        <v>0</v>
      </c>
      <c r="R64" s="20"/>
    </row>
    <row r="65" spans="1:19" ht="134.25" customHeight="1" x14ac:dyDescent="0.25">
      <c r="A65" s="6"/>
      <c r="B65" s="84"/>
      <c r="C65" s="84"/>
      <c r="D65" s="84"/>
      <c r="E65" s="10"/>
      <c r="F65" s="85"/>
      <c r="G65" s="85"/>
      <c r="H65" s="85"/>
      <c r="I65" s="85"/>
      <c r="J65" s="7"/>
      <c r="K65" s="8"/>
      <c r="L65" s="9"/>
      <c r="M65" s="21" t="s">
        <v>462</v>
      </c>
      <c r="N65" s="11" t="s">
        <v>463</v>
      </c>
      <c r="O65" s="22">
        <v>1426.6</v>
      </c>
      <c r="P65" s="22">
        <v>322.7</v>
      </c>
      <c r="Q65" s="59">
        <f t="shared" si="0"/>
        <v>0.22620215897939155</v>
      </c>
      <c r="R65" s="20"/>
    </row>
    <row r="66" spans="1:19" s="28" customFormat="1" ht="42.75" customHeight="1" x14ac:dyDescent="0.25">
      <c r="A66" s="23"/>
      <c r="B66" s="108" t="s">
        <v>156</v>
      </c>
      <c r="C66" s="108"/>
      <c r="D66" s="108"/>
      <c r="E66" s="32">
        <v>702</v>
      </c>
      <c r="F66" s="109"/>
      <c r="G66" s="109"/>
      <c r="H66" s="109"/>
      <c r="I66" s="109"/>
      <c r="J66" s="29" t="s">
        <v>168</v>
      </c>
      <c r="K66" s="30">
        <v>240</v>
      </c>
      <c r="L66" s="31"/>
      <c r="M66" s="24" t="s">
        <v>161</v>
      </c>
      <c r="N66" s="25" t="s">
        <v>160</v>
      </c>
      <c r="O66" s="26">
        <f>O67+O69</f>
        <v>1182.5999999999999</v>
      </c>
      <c r="P66" s="26">
        <f>P67+P69</f>
        <v>1025.3</v>
      </c>
      <c r="Q66" s="57">
        <f t="shared" si="0"/>
        <v>0.86698799255876879</v>
      </c>
      <c r="R66" s="27"/>
      <c r="S66" s="34"/>
    </row>
    <row r="67" spans="1:19" s="28" customFormat="1" ht="60" customHeight="1" x14ac:dyDescent="0.25">
      <c r="A67" s="23"/>
      <c r="B67" s="88"/>
      <c r="C67" s="88"/>
      <c r="D67" s="88"/>
      <c r="E67" s="32"/>
      <c r="F67" s="89"/>
      <c r="G67" s="89"/>
      <c r="H67" s="89"/>
      <c r="I67" s="89"/>
      <c r="J67" s="29"/>
      <c r="K67" s="30"/>
      <c r="L67" s="31"/>
      <c r="M67" s="83" t="s">
        <v>464</v>
      </c>
      <c r="N67" s="42" t="s">
        <v>465</v>
      </c>
      <c r="O67" s="43">
        <f>O68</f>
        <v>986</v>
      </c>
      <c r="P67" s="43">
        <f>P68</f>
        <v>842.5</v>
      </c>
      <c r="Q67" s="58">
        <f t="shared" si="0"/>
        <v>0.85446247464503045</v>
      </c>
      <c r="R67" s="27"/>
      <c r="S67" s="34"/>
    </row>
    <row r="68" spans="1:19" s="28" customFormat="1" ht="33" customHeight="1" x14ac:dyDescent="0.25">
      <c r="A68" s="23"/>
      <c r="B68" s="88"/>
      <c r="C68" s="88"/>
      <c r="D68" s="88"/>
      <c r="E68" s="32"/>
      <c r="F68" s="89"/>
      <c r="G68" s="89"/>
      <c r="H68" s="89"/>
      <c r="I68" s="89"/>
      <c r="J68" s="29"/>
      <c r="K68" s="30"/>
      <c r="L68" s="31"/>
      <c r="M68" s="21" t="s">
        <v>466</v>
      </c>
      <c r="N68" s="11" t="s">
        <v>467</v>
      </c>
      <c r="O68" s="22">
        <v>986</v>
      </c>
      <c r="P68" s="22">
        <v>842.5</v>
      </c>
      <c r="Q68" s="59">
        <f t="shared" si="0"/>
        <v>0.85446247464503045</v>
      </c>
      <c r="R68" s="27"/>
      <c r="S68" s="34"/>
    </row>
    <row r="69" spans="1:19" s="46" customFormat="1" ht="32.25" customHeight="1" x14ac:dyDescent="0.25">
      <c r="A69" s="36"/>
      <c r="B69" s="101" t="s">
        <v>155</v>
      </c>
      <c r="C69" s="101"/>
      <c r="D69" s="101"/>
      <c r="E69" s="37">
        <v>707</v>
      </c>
      <c r="F69" s="107"/>
      <c r="G69" s="107"/>
      <c r="H69" s="107"/>
      <c r="I69" s="107"/>
      <c r="J69" s="38" t="s">
        <v>154</v>
      </c>
      <c r="K69" s="39">
        <v>320</v>
      </c>
      <c r="L69" s="40"/>
      <c r="M69" s="41" t="s">
        <v>159</v>
      </c>
      <c r="N69" s="42" t="s">
        <v>158</v>
      </c>
      <c r="O69" s="43">
        <f>O70</f>
        <v>196.6</v>
      </c>
      <c r="P69" s="43">
        <f>P70</f>
        <v>182.8</v>
      </c>
      <c r="Q69" s="58">
        <f t="shared" si="0"/>
        <v>0.92980671414038663</v>
      </c>
      <c r="R69" s="44"/>
      <c r="S69" s="45"/>
    </row>
    <row r="70" spans="1:19" ht="31.5" customHeight="1" x14ac:dyDescent="0.25">
      <c r="A70" s="6"/>
      <c r="B70" s="102" t="s">
        <v>154</v>
      </c>
      <c r="C70" s="102"/>
      <c r="D70" s="102"/>
      <c r="E70" s="10">
        <v>707</v>
      </c>
      <c r="F70" s="103"/>
      <c r="G70" s="103"/>
      <c r="H70" s="103"/>
      <c r="I70" s="103"/>
      <c r="J70" s="7" t="s">
        <v>154</v>
      </c>
      <c r="K70" s="8">
        <v>320</v>
      </c>
      <c r="L70" s="9"/>
      <c r="M70" s="21" t="s">
        <v>157</v>
      </c>
      <c r="N70" s="11" t="s">
        <v>153</v>
      </c>
      <c r="O70" s="22">
        <v>196.6</v>
      </c>
      <c r="P70" s="22">
        <v>182.8</v>
      </c>
      <c r="Q70" s="59">
        <f t="shared" si="0"/>
        <v>0.92980671414038663</v>
      </c>
      <c r="R70" s="20"/>
    </row>
    <row r="71" spans="1:19" s="28" customFormat="1" ht="47.25" customHeight="1" x14ac:dyDescent="0.25">
      <c r="A71" s="23"/>
      <c r="B71" s="108" t="s">
        <v>141</v>
      </c>
      <c r="C71" s="108"/>
      <c r="D71" s="108"/>
      <c r="E71" s="32">
        <v>707</v>
      </c>
      <c r="F71" s="109"/>
      <c r="G71" s="109"/>
      <c r="H71" s="109"/>
      <c r="I71" s="109"/>
      <c r="J71" s="29" t="s">
        <v>139</v>
      </c>
      <c r="K71" s="30">
        <v>240</v>
      </c>
      <c r="L71" s="31"/>
      <c r="M71" s="24" t="s">
        <v>152</v>
      </c>
      <c r="N71" s="25" t="s">
        <v>151</v>
      </c>
      <c r="O71" s="26">
        <f>O72+O74</f>
        <v>45</v>
      </c>
      <c r="P71" s="26">
        <f>P72+P74</f>
        <v>36.4</v>
      </c>
      <c r="Q71" s="57">
        <f t="shared" si="0"/>
        <v>0.80888888888888888</v>
      </c>
      <c r="R71" s="27"/>
      <c r="S71" s="34"/>
    </row>
    <row r="72" spans="1:19" s="46" customFormat="1" ht="33.75" customHeight="1" x14ac:dyDescent="0.25">
      <c r="A72" s="36"/>
      <c r="B72" s="101" t="s">
        <v>147</v>
      </c>
      <c r="C72" s="101"/>
      <c r="D72" s="101"/>
      <c r="E72" s="37">
        <v>707</v>
      </c>
      <c r="F72" s="107"/>
      <c r="G72" s="107"/>
      <c r="H72" s="107"/>
      <c r="I72" s="107"/>
      <c r="J72" s="38" t="s">
        <v>146</v>
      </c>
      <c r="K72" s="39">
        <v>240</v>
      </c>
      <c r="L72" s="40"/>
      <c r="M72" s="41" t="s">
        <v>150</v>
      </c>
      <c r="N72" s="42" t="s">
        <v>149</v>
      </c>
      <c r="O72" s="43">
        <f>O73</f>
        <v>30</v>
      </c>
      <c r="P72" s="43">
        <f>P73</f>
        <v>25</v>
      </c>
      <c r="Q72" s="58">
        <f t="shared" si="0"/>
        <v>0.83333333333333337</v>
      </c>
      <c r="R72" s="44"/>
      <c r="S72" s="45"/>
    </row>
    <row r="73" spans="1:19" ht="31.5" customHeight="1" x14ac:dyDescent="0.25">
      <c r="A73" s="6"/>
      <c r="B73" s="102" t="s">
        <v>146</v>
      </c>
      <c r="C73" s="102"/>
      <c r="D73" s="102"/>
      <c r="E73" s="10">
        <v>707</v>
      </c>
      <c r="F73" s="103"/>
      <c r="G73" s="103"/>
      <c r="H73" s="103"/>
      <c r="I73" s="103"/>
      <c r="J73" s="7" t="s">
        <v>146</v>
      </c>
      <c r="K73" s="8">
        <v>240</v>
      </c>
      <c r="L73" s="9"/>
      <c r="M73" s="21" t="s">
        <v>148</v>
      </c>
      <c r="N73" s="11" t="s">
        <v>145</v>
      </c>
      <c r="O73" s="22">
        <v>30</v>
      </c>
      <c r="P73" s="22">
        <v>25</v>
      </c>
      <c r="Q73" s="59">
        <f t="shared" si="0"/>
        <v>0.83333333333333337</v>
      </c>
      <c r="R73" s="20"/>
    </row>
    <row r="74" spans="1:19" s="46" customFormat="1" ht="48" customHeight="1" x14ac:dyDescent="0.25">
      <c r="A74" s="36"/>
      <c r="B74" s="101" t="s">
        <v>140</v>
      </c>
      <c r="C74" s="101"/>
      <c r="D74" s="101"/>
      <c r="E74" s="37">
        <v>707</v>
      </c>
      <c r="F74" s="107"/>
      <c r="G74" s="107"/>
      <c r="H74" s="107"/>
      <c r="I74" s="107"/>
      <c r="J74" s="38" t="s">
        <v>139</v>
      </c>
      <c r="K74" s="39">
        <v>240</v>
      </c>
      <c r="L74" s="40"/>
      <c r="M74" s="41" t="s">
        <v>144</v>
      </c>
      <c r="N74" s="42" t="s">
        <v>143</v>
      </c>
      <c r="O74" s="43">
        <f>O75</f>
        <v>15</v>
      </c>
      <c r="P74" s="43">
        <f>P75</f>
        <v>11.4</v>
      </c>
      <c r="Q74" s="58">
        <f t="shared" si="0"/>
        <v>0.76</v>
      </c>
      <c r="R74" s="44"/>
      <c r="S74" s="45"/>
    </row>
    <row r="75" spans="1:19" ht="35.25" customHeight="1" x14ac:dyDescent="0.25">
      <c r="A75" s="6"/>
      <c r="B75" s="102" t="s">
        <v>139</v>
      </c>
      <c r="C75" s="102"/>
      <c r="D75" s="102"/>
      <c r="E75" s="10">
        <v>707</v>
      </c>
      <c r="F75" s="103"/>
      <c r="G75" s="103"/>
      <c r="H75" s="103"/>
      <c r="I75" s="103"/>
      <c r="J75" s="7" t="s">
        <v>139</v>
      </c>
      <c r="K75" s="8">
        <v>240</v>
      </c>
      <c r="L75" s="9"/>
      <c r="M75" s="21" t="s">
        <v>142</v>
      </c>
      <c r="N75" s="11" t="s">
        <v>138</v>
      </c>
      <c r="O75" s="22">
        <v>15</v>
      </c>
      <c r="P75" s="22">
        <v>11.4</v>
      </c>
      <c r="Q75" s="59">
        <f t="shared" si="0"/>
        <v>0.76</v>
      </c>
      <c r="R75" s="20"/>
    </row>
    <row r="76" spans="1:19" s="28" customFormat="1" ht="58.5" customHeight="1" x14ac:dyDescent="0.25">
      <c r="A76" s="23"/>
      <c r="B76" s="108" t="s">
        <v>16</v>
      </c>
      <c r="C76" s="108"/>
      <c r="D76" s="108"/>
      <c r="E76" s="32">
        <v>702</v>
      </c>
      <c r="F76" s="109"/>
      <c r="G76" s="109"/>
      <c r="H76" s="109"/>
      <c r="I76" s="109"/>
      <c r="J76" s="29" t="s">
        <v>163</v>
      </c>
      <c r="K76" s="30">
        <v>850</v>
      </c>
      <c r="L76" s="31"/>
      <c r="M76" s="24" t="s">
        <v>24</v>
      </c>
      <c r="N76" s="25" t="s">
        <v>23</v>
      </c>
      <c r="O76" s="26">
        <f>O77+O80+O84</f>
        <v>16831.300000000003</v>
      </c>
      <c r="P76" s="26">
        <f>P77+P80+P84</f>
        <v>14285.7</v>
      </c>
      <c r="Q76" s="57">
        <f t="shared" si="0"/>
        <v>0.84875796878434806</v>
      </c>
      <c r="R76" s="27"/>
      <c r="S76" s="34"/>
    </row>
    <row r="77" spans="1:19" s="46" customFormat="1" ht="30" customHeight="1" x14ac:dyDescent="0.25">
      <c r="A77" s="36"/>
      <c r="B77" s="101" t="s">
        <v>164</v>
      </c>
      <c r="C77" s="101"/>
      <c r="D77" s="101"/>
      <c r="E77" s="37">
        <v>702</v>
      </c>
      <c r="F77" s="107"/>
      <c r="G77" s="107"/>
      <c r="H77" s="107"/>
      <c r="I77" s="107"/>
      <c r="J77" s="38" t="s">
        <v>163</v>
      </c>
      <c r="K77" s="39">
        <v>850</v>
      </c>
      <c r="L77" s="40"/>
      <c r="M77" s="41" t="s">
        <v>167</v>
      </c>
      <c r="N77" s="42" t="s">
        <v>166</v>
      </c>
      <c r="O77" s="43">
        <f>O78+O79</f>
        <v>10514.2</v>
      </c>
      <c r="P77" s="43">
        <f>P78+P79</f>
        <v>8068.7</v>
      </c>
      <c r="Q77" s="58">
        <f t="shared" si="0"/>
        <v>0.76740978866675535</v>
      </c>
      <c r="R77" s="44"/>
      <c r="S77" s="45"/>
    </row>
    <row r="78" spans="1:19" ht="30.75" customHeight="1" x14ac:dyDescent="0.25">
      <c r="A78" s="6"/>
      <c r="B78" s="102" t="s">
        <v>163</v>
      </c>
      <c r="C78" s="102"/>
      <c r="D78" s="102"/>
      <c r="E78" s="10">
        <v>702</v>
      </c>
      <c r="F78" s="103"/>
      <c r="G78" s="103"/>
      <c r="H78" s="103"/>
      <c r="I78" s="103"/>
      <c r="J78" s="7" t="s">
        <v>163</v>
      </c>
      <c r="K78" s="8">
        <v>850</v>
      </c>
      <c r="L78" s="9"/>
      <c r="M78" s="21" t="s">
        <v>165</v>
      </c>
      <c r="N78" s="11" t="s">
        <v>162</v>
      </c>
      <c r="O78" s="22">
        <v>9875.2000000000007</v>
      </c>
      <c r="P78" s="22">
        <v>7429.7</v>
      </c>
      <c r="Q78" s="59">
        <f t="shared" si="0"/>
        <v>0.75235944588464021</v>
      </c>
      <c r="R78" s="20"/>
    </row>
    <row r="79" spans="1:19" ht="30.75" customHeight="1" x14ac:dyDescent="0.25">
      <c r="A79" s="6"/>
      <c r="B79" s="84"/>
      <c r="C79" s="84"/>
      <c r="D79" s="84"/>
      <c r="E79" s="10"/>
      <c r="F79" s="85"/>
      <c r="G79" s="85"/>
      <c r="H79" s="85"/>
      <c r="I79" s="85"/>
      <c r="J79" s="7"/>
      <c r="K79" s="8"/>
      <c r="L79" s="9"/>
      <c r="M79" s="21" t="s">
        <v>468</v>
      </c>
      <c r="N79" s="11" t="s">
        <v>469</v>
      </c>
      <c r="O79" s="22">
        <v>639</v>
      </c>
      <c r="P79" s="22">
        <v>639</v>
      </c>
      <c r="Q79" s="59">
        <f t="shared" si="0"/>
        <v>1</v>
      </c>
      <c r="R79" s="20"/>
    </row>
    <row r="80" spans="1:19" s="46" customFormat="1" ht="30" customHeight="1" x14ac:dyDescent="0.25">
      <c r="A80" s="36"/>
      <c r="B80" s="101" t="s">
        <v>15</v>
      </c>
      <c r="C80" s="101"/>
      <c r="D80" s="101"/>
      <c r="E80" s="37">
        <v>1101</v>
      </c>
      <c r="F80" s="107"/>
      <c r="G80" s="107"/>
      <c r="H80" s="107"/>
      <c r="I80" s="107"/>
      <c r="J80" s="38" t="s">
        <v>14</v>
      </c>
      <c r="K80" s="39">
        <v>240</v>
      </c>
      <c r="L80" s="40"/>
      <c r="M80" s="41" t="s">
        <v>22</v>
      </c>
      <c r="N80" s="42" t="s">
        <v>21</v>
      </c>
      <c r="O80" s="43">
        <f>O81+O82+O83</f>
        <v>1217.0999999999999</v>
      </c>
      <c r="P80" s="43">
        <f>P81+P82+P83</f>
        <v>1217</v>
      </c>
      <c r="Q80" s="58">
        <f t="shared" si="0"/>
        <v>0.99991783748254059</v>
      </c>
      <c r="R80" s="44"/>
      <c r="S80" s="45"/>
    </row>
    <row r="81" spans="1:19" ht="31.5" customHeight="1" x14ac:dyDescent="0.25">
      <c r="A81" s="6"/>
      <c r="B81" s="102" t="s">
        <v>19</v>
      </c>
      <c r="C81" s="102"/>
      <c r="D81" s="102"/>
      <c r="E81" s="10">
        <v>1101</v>
      </c>
      <c r="F81" s="103"/>
      <c r="G81" s="103"/>
      <c r="H81" s="103"/>
      <c r="I81" s="103"/>
      <c r="J81" s="7" t="s">
        <v>19</v>
      </c>
      <c r="K81" s="8">
        <v>240</v>
      </c>
      <c r="L81" s="9"/>
      <c r="M81" s="21" t="s">
        <v>20</v>
      </c>
      <c r="N81" s="11" t="s">
        <v>18</v>
      </c>
      <c r="O81" s="22">
        <v>65</v>
      </c>
      <c r="P81" s="22">
        <v>65</v>
      </c>
      <c r="Q81" s="59">
        <f t="shared" si="0"/>
        <v>1</v>
      </c>
      <c r="R81" s="20"/>
    </row>
    <row r="82" spans="1:19" ht="31.5" customHeight="1" x14ac:dyDescent="0.25">
      <c r="A82" s="6"/>
      <c r="B82" s="102" t="s">
        <v>14</v>
      </c>
      <c r="C82" s="102"/>
      <c r="D82" s="102"/>
      <c r="E82" s="10">
        <v>1101</v>
      </c>
      <c r="F82" s="103"/>
      <c r="G82" s="103"/>
      <c r="H82" s="103"/>
      <c r="I82" s="103"/>
      <c r="J82" s="7" t="s">
        <v>14</v>
      </c>
      <c r="K82" s="8">
        <v>240</v>
      </c>
      <c r="L82" s="9"/>
      <c r="M82" s="21" t="s">
        <v>17</v>
      </c>
      <c r="N82" s="11" t="s">
        <v>13</v>
      </c>
      <c r="O82" s="22">
        <v>71.5</v>
      </c>
      <c r="P82" s="22">
        <v>71.400000000000006</v>
      </c>
      <c r="Q82" s="59">
        <f t="shared" si="0"/>
        <v>0.99860139860139863</v>
      </c>
      <c r="R82" s="20"/>
    </row>
    <row r="83" spans="1:19" ht="74.25" customHeight="1" x14ac:dyDescent="0.25">
      <c r="A83" s="6"/>
      <c r="B83" s="84"/>
      <c r="C83" s="84"/>
      <c r="D83" s="84"/>
      <c r="E83" s="10"/>
      <c r="F83" s="85"/>
      <c r="G83" s="85"/>
      <c r="H83" s="85"/>
      <c r="I83" s="85"/>
      <c r="J83" s="7"/>
      <c r="K83" s="8"/>
      <c r="L83" s="9"/>
      <c r="M83" s="21" t="s">
        <v>470</v>
      </c>
      <c r="N83" s="11" t="s">
        <v>471</v>
      </c>
      <c r="O83" s="22">
        <v>1080.5999999999999</v>
      </c>
      <c r="P83" s="22">
        <v>1080.5999999999999</v>
      </c>
      <c r="Q83" s="59">
        <f t="shared" si="0"/>
        <v>1</v>
      </c>
      <c r="R83" s="20"/>
    </row>
    <row r="84" spans="1:19" ht="45.75" customHeight="1" x14ac:dyDescent="0.25">
      <c r="A84" s="6"/>
      <c r="B84" s="84"/>
      <c r="C84" s="84"/>
      <c r="D84" s="84"/>
      <c r="E84" s="10"/>
      <c r="F84" s="85"/>
      <c r="G84" s="85"/>
      <c r="H84" s="85"/>
      <c r="I84" s="85"/>
      <c r="J84" s="7"/>
      <c r="K84" s="8"/>
      <c r="L84" s="9"/>
      <c r="M84" s="41" t="s">
        <v>472</v>
      </c>
      <c r="N84" s="42" t="s">
        <v>473</v>
      </c>
      <c r="O84" s="43">
        <f>O85</f>
        <v>5100</v>
      </c>
      <c r="P84" s="43">
        <f>P85</f>
        <v>5000</v>
      </c>
      <c r="Q84" s="58">
        <f t="shared" si="0"/>
        <v>0.98039215686274506</v>
      </c>
      <c r="R84" s="20"/>
    </row>
    <row r="85" spans="1:19" ht="32.25" customHeight="1" x14ac:dyDescent="0.25">
      <c r="A85" s="6"/>
      <c r="B85" s="84"/>
      <c r="C85" s="84"/>
      <c r="D85" s="84"/>
      <c r="E85" s="10"/>
      <c r="F85" s="85"/>
      <c r="G85" s="85"/>
      <c r="H85" s="85"/>
      <c r="I85" s="85"/>
      <c r="J85" s="7"/>
      <c r="K85" s="8"/>
      <c r="L85" s="9"/>
      <c r="M85" s="21" t="s">
        <v>474</v>
      </c>
      <c r="N85" s="11" t="s">
        <v>475</v>
      </c>
      <c r="O85" s="22">
        <v>5100</v>
      </c>
      <c r="P85" s="22">
        <v>5000</v>
      </c>
      <c r="Q85" s="59">
        <f t="shared" si="0"/>
        <v>0.98039215686274506</v>
      </c>
      <c r="R85" s="20"/>
    </row>
    <row r="86" spans="1:19" s="28" customFormat="1" ht="59.25" customHeight="1" x14ac:dyDescent="0.25">
      <c r="A86" s="23"/>
      <c r="B86" s="108" t="s">
        <v>200</v>
      </c>
      <c r="C86" s="108"/>
      <c r="D86" s="108"/>
      <c r="E86" s="32">
        <v>503</v>
      </c>
      <c r="F86" s="109"/>
      <c r="G86" s="109"/>
      <c r="H86" s="109"/>
      <c r="I86" s="109"/>
      <c r="J86" s="29" t="s">
        <v>198</v>
      </c>
      <c r="K86" s="30">
        <v>810</v>
      </c>
      <c r="L86" s="31"/>
      <c r="M86" s="24" t="s">
        <v>220</v>
      </c>
      <c r="N86" s="25" t="s">
        <v>219</v>
      </c>
      <c r="O86" s="26">
        <f>O87+O94</f>
        <v>40800.100000000006</v>
      </c>
      <c r="P86" s="26">
        <f>P87+P94</f>
        <v>16423.3</v>
      </c>
      <c r="Q86" s="57">
        <f t="shared" si="0"/>
        <v>0.40253087614981331</v>
      </c>
      <c r="R86" s="27"/>
      <c r="S86" s="34"/>
    </row>
    <row r="87" spans="1:19" s="46" customFormat="1" ht="48" customHeight="1" x14ac:dyDescent="0.25">
      <c r="A87" s="36"/>
      <c r="B87" s="101" t="s">
        <v>199</v>
      </c>
      <c r="C87" s="101"/>
      <c r="D87" s="101"/>
      <c r="E87" s="37">
        <v>503</v>
      </c>
      <c r="F87" s="107"/>
      <c r="G87" s="107"/>
      <c r="H87" s="107"/>
      <c r="I87" s="107"/>
      <c r="J87" s="38" t="s">
        <v>198</v>
      </c>
      <c r="K87" s="39">
        <v>810</v>
      </c>
      <c r="L87" s="40"/>
      <c r="M87" s="41" t="s">
        <v>218</v>
      </c>
      <c r="N87" s="42" t="s">
        <v>217</v>
      </c>
      <c r="O87" s="43">
        <f>O88+O89+O90+O91+O92+O93</f>
        <v>16885.600000000002</v>
      </c>
      <c r="P87" s="43">
        <f>P88+P89+P90+P91+P92+P93</f>
        <v>13183.5</v>
      </c>
      <c r="Q87" s="58">
        <f t="shared" si="0"/>
        <v>0.78075401525560228</v>
      </c>
      <c r="R87" s="44"/>
      <c r="S87" s="45"/>
    </row>
    <row r="88" spans="1:19" ht="60.75" customHeight="1" x14ac:dyDescent="0.25">
      <c r="A88" s="6"/>
      <c r="B88" s="102" t="s">
        <v>215</v>
      </c>
      <c r="C88" s="102"/>
      <c r="D88" s="102"/>
      <c r="E88" s="10">
        <v>503</v>
      </c>
      <c r="F88" s="103"/>
      <c r="G88" s="103"/>
      <c r="H88" s="103"/>
      <c r="I88" s="103"/>
      <c r="J88" s="7" t="s">
        <v>215</v>
      </c>
      <c r="K88" s="8">
        <v>810</v>
      </c>
      <c r="L88" s="9"/>
      <c r="M88" s="21" t="s">
        <v>216</v>
      </c>
      <c r="N88" s="11" t="s">
        <v>214</v>
      </c>
      <c r="O88" s="22">
        <v>3257.3</v>
      </c>
      <c r="P88" s="22">
        <v>2164.3000000000002</v>
      </c>
      <c r="Q88" s="59">
        <f t="shared" si="0"/>
        <v>0.66444601356952082</v>
      </c>
      <c r="R88" s="20"/>
    </row>
    <row r="89" spans="1:19" ht="61.5" customHeight="1" x14ac:dyDescent="0.25">
      <c r="A89" s="6"/>
      <c r="B89" s="102" t="s">
        <v>212</v>
      </c>
      <c r="C89" s="102"/>
      <c r="D89" s="102"/>
      <c r="E89" s="10">
        <v>503</v>
      </c>
      <c r="F89" s="103"/>
      <c r="G89" s="103"/>
      <c r="H89" s="103"/>
      <c r="I89" s="103"/>
      <c r="J89" s="7" t="s">
        <v>212</v>
      </c>
      <c r="K89" s="8">
        <v>810</v>
      </c>
      <c r="L89" s="9"/>
      <c r="M89" s="21" t="s">
        <v>213</v>
      </c>
      <c r="N89" s="11" t="s">
        <v>211</v>
      </c>
      <c r="O89" s="22">
        <v>4522.2</v>
      </c>
      <c r="P89" s="22">
        <v>3616.8</v>
      </c>
      <c r="Q89" s="59">
        <f t="shared" si="0"/>
        <v>0.79978771394454029</v>
      </c>
      <c r="R89" s="20"/>
    </row>
    <row r="90" spans="1:19" ht="92.25" customHeight="1" x14ac:dyDescent="0.25">
      <c r="A90" s="6"/>
      <c r="B90" s="102" t="s">
        <v>209</v>
      </c>
      <c r="C90" s="102"/>
      <c r="D90" s="102"/>
      <c r="E90" s="10">
        <v>503</v>
      </c>
      <c r="F90" s="103"/>
      <c r="G90" s="103"/>
      <c r="H90" s="103"/>
      <c r="I90" s="103"/>
      <c r="J90" s="7" t="s">
        <v>209</v>
      </c>
      <c r="K90" s="8">
        <v>810</v>
      </c>
      <c r="L90" s="9"/>
      <c r="M90" s="21" t="s">
        <v>210</v>
      </c>
      <c r="N90" s="11" t="s">
        <v>208</v>
      </c>
      <c r="O90" s="22">
        <v>6204.7</v>
      </c>
      <c r="P90" s="22">
        <v>5174</v>
      </c>
      <c r="Q90" s="59">
        <f t="shared" si="0"/>
        <v>0.83388399116798562</v>
      </c>
      <c r="R90" s="20"/>
    </row>
    <row r="91" spans="1:19" ht="60" customHeight="1" x14ac:dyDescent="0.25">
      <c r="A91" s="6"/>
      <c r="B91" s="102" t="s">
        <v>206</v>
      </c>
      <c r="C91" s="102"/>
      <c r="D91" s="102"/>
      <c r="E91" s="10">
        <v>503</v>
      </c>
      <c r="F91" s="103"/>
      <c r="G91" s="103"/>
      <c r="H91" s="103"/>
      <c r="I91" s="103"/>
      <c r="J91" s="7" t="s">
        <v>206</v>
      </c>
      <c r="K91" s="8">
        <v>810</v>
      </c>
      <c r="L91" s="9"/>
      <c r="M91" s="21" t="s">
        <v>207</v>
      </c>
      <c r="N91" s="11" t="s">
        <v>205</v>
      </c>
      <c r="O91" s="22">
        <v>2021.9</v>
      </c>
      <c r="P91" s="22">
        <v>1780.5</v>
      </c>
      <c r="Q91" s="59">
        <f t="shared" si="0"/>
        <v>0.88060734952272612</v>
      </c>
      <c r="R91" s="20"/>
    </row>
    <row r="92" spans="1:19" ht="74.25" customHeight="1" x14ac:dyDescent="0.25">
      <c r="A92" s="6"/>
      <c r="B92" s="102" t="s">
        <v>203</v>
      </c>
      <c r="C92" s="102"/>
      <c r="D92" s="102"/>
      <c r="E92" s="10">
        <v>503</v>
      </c>
      <c r="F92" s="103"/>
      <c r="G92" s="103"/>
      <c r="H92" s="103"/>
      <c r="I92" s="103"/>
      <c r="J92" s="7" t="s">
        <v>203</v>
      </c>
      <c r="K92" s="8">
        <v>810</v>
      </c>
      <c r="L92" s="9"/>
      <c r="M92" s="21" t="s">
        <v>204</v>
      </c>
      <c r="N92" s="11" t="s">
        <v>202</v>
      </c>
      <c r="O92" s="22">
        <v>114.2</v>
      </c>
      <c r="P92" s="22">
        <v>78.3</v>
      </c>
      <c r="Q92" s="59">
        <f t="shared" si="0"/>
        <v>0.68563922942206645</v>
      </c>
      <c r="R92" s="20"/>
    </row>
    <row r="93" spans="1:19" ht="59.25" customHeight="1" x14ac:dyDescent="0.25">
      <c r="A93" s="6"/>
      <c r="B93" s="102" t="s">
        <v>198</v>
      </c>
      <c r="C93" s="102"/>
      <c r="D93" s="102"/>
      <c r="E93" s="10">
        <v>503</v>
      </c>
      <c r="F93" s="103"/>
      <c r="G93" s="103"/>
      <c r="H93" s="103"/>
      <c r="I93" s="103"/>
      <c r="J93" s="7" t="s">
        <v>198</v>
      </c>
      <c r="K93" s="8">
        <v>810</v>
      </c>
      <c r="L93" s="9"/>
      <c r="M93" s="21" t="s">
        <v>201</v>
      </c>
      <c r="N93" s="11" t="s">
        <v>197</v>
      </c>
      <c r="O93" s="22">
        <v>765.3</v>
      </c>
      <c r="P93" s="22">
        <v>369.6</v>
      </c>
      <c r="Q93" s="59">
        <f t="shared" si="0"/>
        <v>0.4829478635829087</v>
      </c>
      <c r="R93" s="20"/>
    </row>
    <row r="94" spans="1:19" ht="44.25" customHeight="1" x14ac:dyDescent="0.25">
      <c r="A94" s="6"/>
      <c r="B94" s="84"/>
      <c r="C94" s="84"/>
      <c r="D94" s="84"/>
      <c r="E94" s="10"/>
      <c r="F94" s="85"/>
      <c r="G94" s="85"/>
      <c r="H94" s="85"/>
      <c r="I94" s="85"/>
      <c r="J94" s="7"/>
      <c r="K94" s="8"/>
      <c r="L94" s="9"/>
      <c r="M94" s="24" t="s">
        <v>476</v>
      </c>
      <c r="N94" s="25" t="s">
        <v>477</v>
      </c>
      <c r="O94" s="26">
        <f>O95+O99</f>
        <v>23914.5</v>
      </c>
      <c r="P94" s="26">
        <f>P95+P99</f>
        <v>3239.8</v>
      </c>
      <c r="Q94" s="57">
        <f t="shared" si="0"/>
        <v>0.13547429383846621</v>
      </c>
      <c r="R94" s="20"/>
    </row>
    <row r="95" spans="1:19" ht="59.25" customHeight="1" x14ac:dyDescent="0.25">
      <c r="A95" s="6"/>
      <c r="B95" s="84"/>
      <c r="C95" s="84"/>
      <c r="D95" s="84"/>
      <c r="E95" s="10"/>
      <c r="F95" s="85"/>
      <c r="G95" s="85"/>
      <c r="H95" s="85"/>
      <c r="I95" s="85"/>
      <c r="J95" s="7"/>
      <c r="K95" s="8"/>
      <c r="L95" s="9"/>
      <c r="M95" s="41" t="s">
        <v>478</v>
      </c>
      <c r="N95" s="42" t="s">
        <v>479</v>
      </c>
      <c r="O95" s="43">
        <f>O96+O97+O98</f>
        <v>15586.7</v>
      </c>
      <c r="P95" s="43">
        <f>P96+P97+P98</f>
        <v>583</v>
      </c>
      <c r="Q95" s="58">
        <f t="shared" si="0"/>
        <v>3.7403683910000193E-2</v>
      </c>
      <c r="R95" s="20"/>
    </row>
    <row r="96" spans="1:19" ht="44.25" customHeight="1" x14ac:dyDescent="0.25">
      <c r="A96" s="6"/>
      <c r="B96" s="84"/>
      <c r="C96" s="84"/>
      <c r="D96" s="84"/>
      <c r="E96" s="10"/>
      <c r="F96" s="85"/>
      <c r="G96" s="85"/>
      <c r="H96" s="85"/>
      <c r="I96" s="85"/>
      <c r="J96" s="7"/>
      <c r="K96" s="8"/>
      <c r="L96" s="9"/>
      <c r="M96" s="21" t="s">
        <v>480</v>
      </c>
      <c r="N96" s="11" t="s">
        <v>481</v>
      </c>
      <c r="O96" s="22">
        <v>588</v>
      </c>
      <c r="P96" s="22">
        <v>490</v>
      </c>
      <c r="Q96" s="59">
        <f t="shared" si="0"/>
        <v>0.83333333333333337</v>
      </c>
      <c r="R96" s="20"/>
    </row>
    <row r="97" spans="1:19" ht="74.25" customHeight="1" x14ac:dyDescent="0.25">
      <c r="A97" s="6"/>
      <c r="B97" s="84"/>
      <c r="C97" s="84"/>
      <c r="D97" s="84"/>
      <c r="E97" s="10"/>
      <c r="F97" s="85"/>
      <c r="G97" s="85"/>
      <c r="H97" s="85"/>
      <c r="I97" s="85"/>
      <c r="J97" s="7"/>
      <c r="K97" s="8"/>
      <c r="L97" s="9"/>
      <c r="M97" s="21" t="s">
        <v>482</v>
      </c>
      <c r="N97" s="11" t="s">
        <v>483</v>
      </c>
      <c r="O97" s="22">
        <v>372</v>
      </c>
      <c r="P97" s="22">
        <v>93</v>
      </c>
      <c r="Q97" s="59">
        <f t="shared" si="0"/>
        <v>0.25</v>
      </c>
      <c r="R97" s="20"/>
    </row>
    <row r="98" spans="1:19" ht="21.75" customHeight="1" x14ac:dyDescent="0.25">
      <c r="A98" s="6"/>
      <c r="B98" s="84"/>
      <c r="C98" s="84"/>
      <c r="D98" s="84"/>
      <c r="E98" s="10"/>
      <c r="F98" s="85"/>
      <c r="G98" s="85"/>
      <c r="H98" s="85"/>
      <c r="I98" s="85"/>
      <c r="J98" s="7"/>
      <c r="K98" s="8"/>
      <c r="L98" s="9"/>
      <c r="M98" s="21" t="s">
        <v>484</v>
      </c>
      <c r="N98" s="11" t="s">
        <v>485</v>
      </c>
      <c r="O98" s="22">
        <v>14626.7</v>
      </c>
      <c r="P98" s="22">
        <v>0</v>
      </c>
      <c r="Q98" s="59">
        <f t="shared" si="0"/>
        <v>0</v>
      </c>
      <c r="R98" s="20"/>
    </row>
    <row r="99" spans="1:19" ht="59.25" customHeight="1" x14ac:dyDescent="0.25">
      <c r="A99" s="6"/>
      <c r="B99" s="84"/>
      <c r="C99" s="84"/>
      <c r="D99" s="84"/>
      <c r="E99" s="10"/>
      <c r="F99" s="85"/>
      <c r="G99" s="85"/>
      <c r="H99" s="85"/>
      <c r="I99" s="85"/>
      <c r="J99" s="7"/>
      <c r="K99" s="8"/>
      <c r="L99" s="9"/>
      <c r="M99" s="41" t="s">
        <v>486</v>
      </c>
      <c r="N99" s="42" t="s">
        <v>487</v>
      </c>
      <c r="O99" s="43">
        <f>O100+O101</f>
        <v>8327.7999999999993</v>
      </c>
      <c r="P99" s="43">
        <f>P100+P101</f>
        <v>2656.8</v>
      </c>
      <c r="Q99" s="58">
        <f t="shared" si="0"/>
        <v>0.31902783448209615</v>
      </c>
      <c r="R99" s="20"/>
    </row>
    <row r="100" spans="1:19" ht="20.25" customHeight="1" x14ac:dyDescent="0.25">
      <c r="A100" s="6"/>
      <c r="B100" s="84"/>
      <c r="C100" s="84"/>
      <c r="D100" s="84"/>
      <c r="E100" s="10"/>
      <c r="F100" s="85"/>
      <c r="G100" s="85"/>
      <c r="H100" s="85"/>
      <c r="I100" s="85"/>
      <c r="J100" s="7"/>
      <c r="K100" s="8"/>
      <c r="L100" s="9"/>
      <c r="M100" s="21" t="s">
        <v>488</v>
      </c>
      <c r="N100" s="11" t="s">
        <v>489</v>
      </c>
      <c r="O100" s="22">
        <v>2656.8</v>
      </c>
      <c r="P100" s="22">
        <v>2656.8</v>
      </c>
      <c r="Q100" s="59">
        <f t="shared" si="0"/>
        <v>1</v>
      </c>
      <c r="R100" s="20"/>
    </row>
    <row r="101" spans="1:19" ht="31.5" customHeight="1" x14ac:dyDescent="0.25">
      <c r="A101" s="6"/>
      <c r="B101" s="84"/>
      <c r="C101" s="84"/>
      <c r="D101" s="84"/>
      <c r="E101" s="10"/>
      <c r="F101" s="85"/>
      <c r="G101" s="85"/>
      <c r="H101" s="85"/>
      <c r="I101" s="85"/>
      <c r="J101" s="7"/>
      <c r="K101" s="8"/>
      <c r="L101" s="9"/>
      <c r="M101" s="21" t="s">
        <v>490</v>
      </c>
      <c r="N101" s="11" t="s">
        <v>491</v>
      </c>
      <c r="O101" s="22">
        <v>5671</v>
      </c>
      <c r="P101" s="22">
        <v>0</v>
      </c>
      <c r="Q101" s="59">
        <f t="shared" si="0"/>
        <v>0</v>
      </c>
      <c r="R101" s="20"/>
    </row>
    <row r="102" spans="1:19" s="28" customFormat="1" ht="70.5" customHeight="1" x14ac:dyDescent="0.25">
      <c r="A102" s="23"/>
      <c r="B102" s="75"/>
      <c r="C102" s="75"/>
      <c r="D102" s="75"/>
      <c r="E102" s="32"/>
      <c r="F102" s="76"/>
      <c r="G102" s="76"/>
      <c r="H102" s="76"/>
      <c r="I102" s="76"/>
      <c r="J102" s="29"/>
      <c r="K102" s="30"/>
      <c r="L102" s="31"/>
      <c r="M102" s="24" t="s">
        <v>337</v>
      </c>
      <c r="N102" s="25" t="s">
        <v>339</v>
      </c>
      <c r="O102" s="26">
        <f>O103+O105</f>
        <v>4381.3</v>
      </c>
      <c r="P102" s="26">
        <f>P103+P105</f>
        <v>2874</v>
      </c>
      <c r="Q102" s="57">
        <f t="shared" si="0"/>
        <v>0.65596968936160494</v>
      </c>
      <c r="R102" s="27"/>
      <c r="S102" s="34"/>
    </row>
    <row r="103" spans="1:19" s="46" customFormat="1" ht="75.75" customHeight="1" x14ac:dyDescent="0.25">
      <c r="A103" s="36"/>
      <c r="B103" s="73"/>
      <c r="C103" s="73"/>
      <c r="D103" s="73"/>
      <c r="E103" s="37"/>
      <c r="F103" s="71"/>
      <c r="G103" s="71"/>
      <c r="H103" s="71"/>
      <c r="I103" s="71"/>
      <c r="J103" s="38"/>
      <c r="K103" s="39"/>
      <c r="L103" s="40"/>
      <c r="M103" s="41" t="s">
        <v>338</v>
      </c>
      <c r="N103" s="42" t="s">
        <v>340</v>
      </c>
      <c r="O103" s="43">
        <f>O104</f>
        <v>3253.8</v>
      </c>
      <c r="P103" s="43">
        <f>P104</f>
        <v>1987.1</v>
      </c>
      <c r="Q103" s="58">
        <f t="shared" si="0"/>
        <v>0.61070133382506597</v>
      </c>
      <c r="R103" s="44"/>
      <c r="S103" s="45"/>
    </row>
    <row r="104" spans="1:19" ht="47.25" customHeight="1" x14ac:dyDescent="0.25">
      <c r="A104" s="6"/>
      <c r="B104" s="74"/>
      <c r="C104" s="74"/>
      <c r="D104" s="74"/>
      <c r="E104" s="10"/>
      <c r="F104" s="72"/>
      <c r="G104" s="72"/>
      <c r="H104" s="72"/>
      <c r="I104" s="72"/>
      <c r="J104" s="7"/>
      <c r="K104" s="8"/>
      <c r="L104" s="9"/>
      <c r="M104" s="21" t="s">
        <v>328</v>
      </c>
      <c r="N104" s="11" t="s">
        <v>341</v>
      </c>
      <c r="O104" s="22">
        <v>3253.8</v>
      </c>
      <c r="P104" s="22">
        <v>1987.1</v>
      </c>
      <c r="Q104" s="59">
        <f t="shared" si="0"/>
        <v>0.61070133382506597</v>
      </c>
      <c r="R104" s="20"/>
    </row>
    <row r="105" spans="1:19" ht="47.25" customHeight="1" x14ac:dyDescent="0.25">
      <c r="A105" s="6"/>
      <c r="B105" s="84"/>
      <c r="C105" s="84"/>
      <c r="D105" s="84"/>
      <c r="E105" s="10"/>
      <c r="F105" s="85"/>
      <c r="G105" s="85"/>
      <c r="H105" s="85"/>
      <c r="I105" s="85"/>
      <c r="J105" s="7"/>
      <c r="K105" s="8"/>
      <c r="L105" s="9"/>
      <c r="M105" s="41" t="s">
        <v>492</v>
      </c>
      <c r="N105" s="42" t="s">
        <v>493</v>
      </c>
      <c r="O105" s="43">
        <f>O106+O107</f>
        <v>1127.5</v>
      </c>
      <c r="P105" s="43">
        <f>P106+P107</f>
        <v>886.90000000000009</v>
      </c>
      <c r="Q105" s="58">
        <f t="shared" si="0"/>
        <v>0.78660753880266088</v>
      </c>
      <c r="R105" s="20"/>
    </row>
    <row r="106" spans="1:19" ht="60.75" customHeight="1" x14ac:dyDescent="0.25">
      <c r="A106" s="6"/>
      <c r="B106" s="84"/>
      <c r="C106" s="84"/>
      <c r="D106" s="84"/>
      <c r="E106" s="10"/>
      <c r="F106" s="85"/>
      <c r="G106" s="85"/>
      <c r="H106" s="85"/>
      <c r="I106" s="85"/>
      <c r="J106" s="7"/>
      <c r="K106" s="8"/>
      <c r="L106" s="9"/>
      <c r="M106" s="21" t="s">
        <v>494</v>
      </c>
      <c r="N106" s="11" t="s">
        <v>495</v>
      </c>
      <c r="O106" s="22">
        <v>927.5</v>
      </c>
      <c r="P106" s="22">
        <v>687.1</v>
      </c>
      <c r="Q106" s="59">
        <f t="shared" si="0"/>
        <v>0.74080862533692726</v>
      </c>
      <c r="R106" s="20"/>
    </row>
    <row r="107" spans="1:19" ht="47.25" customHeight="1" x14ac:dyDescent="0.25">
      <c r="A107" s="6"/>
      <c r="B107" s="84"/>
      <c r="C107" s="84"/>
      <c r="D107" s="84"/>
      <c r="E107" s="10"/>
      <c r="F107" s="85"/>
      <c r="G107" s="85"/>
      <c r="H107" s="85"/>
      <c r="I107" s="85"/>
      <c r="J107" s="7"/>
      <c r="K107" s="8"/>
      <c r="L107" s="9"/>
      <c r="M107" s="21" t="s">
        <v>496</v>
      </c>
      <c r="N107" s="11" t="s">
        <v>497</v>
      </c>
      <c r="O107" s="22">
        <v>200</v>
      </c>
      <c r="P107" s="22">
        <v>199.8</v>
      </c>
      <c r="Q107" s="59">
        <f t="shared" si="0"/>
        <v>0.99900000000000011</v>
      </c>
      <c r="R107" s="20"/>
    </row>
    <row r="108" spans="1:19" s="28" customFormat="1" ht="56.25" customHeight="1" x14ac:dyDescent="0.25">
      <c r="A108" s="23"/>
      <c r="B108" s="75"/>
      <c r="C108" s="75"/>
      <c r="D108" s="75"/>
      <c r="E108" s="32"/>
      <c r="F108" s="76"/>
      <c r="G108" s="76"/>
      <c r="H108" s="76"/>
      <c r="I108" s="76"/>
      <c r="J108" s="29"/>
      <c r="K108" s="30"/>
      <c r="L108" s="31"/>
      <c r="M108" s="24" t="s">
        <v>342</v>
      </c>
      <c r="N108" s="25" t="s">
        <v>344</v>
      </c>
      <c r="O108" s="26">
        <f>O109+O117+O124+O130</f>
        <v>161019.6</v>
      </c>
      <c r="P108" s="26">
        <f>P109+P117+P124+P130</f>
        <v>110061.3</v>
      </c>
      <c r="Q108" s="57">
        <f t="shared" si="0"/>
        <v>0.68352734698136131</v>
      </c>
      <c r="R108" s="27"/>
      <c r="S108" s="34"/>
    </row>
    <row r="109" spans="1:19" s="46" customFormat="1" ht="31.5" customHeight="1" x14ac:dyDescent="0.25">
      <c r="A109" s="36"/>
      <c r="B109" s="73"/>
      <c r="C109" s="73"/>
      <c r="D109" s="73"/>
      <c r="E109" s="37"/>
      <c r="F109" s="71"/>
      <c r="G109" s="71"/>
      <c r="H109" s="71"/>
      <c r="I109" s="71"/>
      <c r="J109" s="38"/>
      <c r="K109" s="39"/>
      <c r="L109" s="40"/>
      <c r="M109" s="41" t="s">
        <v>343</v>
      </c>
      <c r="N109" s="42" t="s">
        <v>345</v>
      </c>
      <c r="O109" s="43">
        <f>O110+O111+O112+O113+O114+O115+O116</f>
        <v>95248.1</v>
      </c>
      <c r="P109" s="43">
        <f>P110+P111+P112+P113+P114+P115+P116</f>
        <v>67020.5</v>
      </c>
      <c r="Q109" s="58">
        <f t="shared" si="0"/>
        <v>0.70364133247802318</v>
      </c>
      <c r="R109" s="44"/>
      <c r="S109" s="45"/>
    </row>
    <row r="110" spans="1:19" ht="60.75" customHeight="1" x14ac:dyDescent="0.25">
      <c r="A110" s="6"/>
      <c r="B110" s="74"/>
      <c r="C110" s="74"/>
      <c r="D110" s="74"/>
      <c r="E110" s="10"/>
      <c r="F110" s="72"/>
      <c r="G110" s="72"/>
      <c r="H110" s="72"/>
      <c r="I110" s="72"/>
      <c r="J110" s="7"/>
      <c r="K110" s="8"/>
      <c r="L110" s="9"/>
      <c r="M110" s="21" t="s">
        <v>64</v>
      </c>
      <c r="N110" s="11" t="s">
        <v>348</v>
      </c>
      <c r="O110" s="22">
        <v>835.1</v>
      </c>
      <c r="P110" s="22">
        <v>322.60000000000002</v>
      </c>
      <c r="Q110" s="59">
        <f t="shared" si="0"/>
        <v>0.38630104179140223</v>
      </c>
      <c r="R110" s="20"/>
    </row>
    <row r="111" spans="1:19" ht="45" customHeight="1" x14ac:dyDescent="0.25">
      <c r="A111" s="6"/>
      <c r="B111" s="74"/>
      <c r="C111" s="74"/>
      <c r="D111" s="74"/>
      <c r="E111" s="10"/>
      <c r="F111" s="72"/>
      <c r="G111" s="72"/>
      <c r="H111" s="72"/>
      <c r="I111" s="72"/>
      <c r="J111" s="7"/>
      <c r="K111" s="8"/>
      <c r="L111" s="9"/>
      <c r="M111" s="21" t="s">
        <v>42</v>
      </c>
      <c r="N111" s="11" t="s">
        <v>349</v>
      </c>
      <c r="O111" s="22">
        <v>348.5</v>
      </c>
      <c r="P111" s="22">
        <v>348.5</v>
      </c>
      <c r="Q111" s="59">
        <f t="shared" si="0"/>
        <v>1</v>
      </c>
      <c r="R111" s="20"/>
    </row>
    <row r="112" spans="1:19" ht="106.5" customHeight="1" x14ac:dyDescent="0.25">
      <c r="A112" s="6"/>
      <c r="B112" s="74"/>
      <c r="C112" s="74"/>
      <c r="D112" s="74"/>
      <c r="E112" s="10"/>
      <c r="F112" s="72"/>
      <c r="G112" s="72"/>
      <c r="H112" s="72"/>
      <c r="I112" s="72"/>
      <c r="J112" s="7"/>
      <c r="K112" s="8"/>
      <c r="L112" s="9"/>
      <c r="M112" s="21" t="s">
        <v>41</v>
      </c>
      <c r="N112" s="11" t="s">
        <v>350</v>
      </c>
      <c r="O112" s="22">
        <v>275.3</v>
      </c>
      <c r="P112" s="22">
        <v>251.7</v>
      </c>
      <c r="Q112" s="59">
        <f t="shared" si="0"/>
        <v>0.91427533599709399</v>
      </c>
      <c r="R112" s="20"/>
    </row>
    <row r="113" spans="1:19" ht="120.75" customHeight="1" x14ac:dyDescent="0.25">
      <c r="A113" s="6"/>
      <c r="B113" s="74"/>
      <c r="C113" s="74"/>
      <c r="D113" s="74"/>
      <c r="E113" s="10"/>
      <c r="F113" s="72"/>
      <c r="G113" s="72"/>
      <c r="H113" s="72"/>
      <c r="I113" s="72"/>
      <c r="J113" s="7"/>
      <c r="K113" s="8"/>
      <c r="L113" s="9"/>
      <c r="M113" s="21" t="s">
        <v>62</v>
      </c>
      <c r="N113" s="11" t="s">
        <v>351</v>
      </c>
      <c r="O113" s="22">
        <v>12709.8</v>
      </c>
      <c r="P113" s="22">
        <v>9228.6</v>
      </c>
      <c r="Q113" s="59">
        <f t="shared" si="0"/>
        <v>0.7261011188216967</v>
      </c>
      <c r="R113" s="20"/>
    </row>
    <row r="114" spans="1:19" ht="75.75" customHeight="1" x14ac:dyDescent="0.25">
      <c r="A114" s="6"/>
      <c r="B114" s="74"/>
      <c r="C114" s="74"/>
      <c r="D114" s="74"/>
      <c r="E114" s="10"/>
      <c r="F114" s="72"/>
      <c r="G114" s="72"/>
      <c r="H114" s="72"/>
      <c r="I114" s="72"/>
      <c r="J114" s="7"/>
      <c r="K114" s="8"/>
      <c r="L114" s="9"/>
      <c r="M114" s="21" t="s">
        <v>346</v>
      </c>
      <c r="N114" s="11" t="s">
        <v>352</v>
      </c>
      <c r="O114" s="22">
        <v>17975.099999999999</v>
      </c>
      <c r="P114" s="22">
        <v>13048.7</v>
      </c>
      <c r="Q114" s="59">
        <f t="shared" si="0"/>
        <v>0.72593198368854706</v>
      </c>
      <c r="R114" s="20"/>
    </row>
    <row r="115" spans="1:19" ht="18.75" customHeight="1" x14ac:dyDescent="0.25">
      <c r="A115" s="6"/>
      <c r="B115" s="74"/>
      <c r="C115" s="74"/>
      <c r="D115" s="74"/>
      <c r="E115" s="10"/>
      <c r="F115" s="72"/>
      <c r="G115" s="72"/>
      <c r="H115" s="72"/>
      <c r="I115" s="72"/>
      <c r="J115" s="7"/>
      <c r="K115" s="8"/>
      <c r="L115" s="9"/>
      <c r="M115" s="21" t="s">
        <v>40</v>
      </c>
      <c r="N115" s="11" t="s">
        <v>353</v>
      </c>
      <c r="O115" s="22">
        <v>49935.3</v>
      </c>
      <c r="P115" s="22">
        <v>35100.800000000003</v>
      </c>
      <c r="Q115" s="59">
        <f t="shared" si="0"/>
        <v>0.70292558570790609</v>
      </c>
      <c r="R115" s="20"/>
    </row>
    <row r="116" spans="1:19" ht="60" customHeight="1" x14ac:dyDescent="0.25">
      <c r="A116" s="6"/>
      <c r="B116" s="74"/>
      <c r="C116" s="74"/>
      <c r="D116" s="74"/>
      <c r="E116" s="10"/>
      <c r="F116" s="72"/>
      <c r="G116" s="72"/>
      <c r="H116" s="72"/>
      <c r="I116" s="72"/>
      <c r="J116" s="7"/>
      <c r="K116" s="8"/>
      <c r="L116" s="9"/>
      <c r="M116" s="21" t="s">
        <v>347</v>
      </c>
      <c r="N116" s="11" t="s">
        <v>354</v>
      </c>
      <c r="O116" s="22">
        <v>13169</v>
      </c>
      <c r="P116" s="22">
        <v>8719.6</v>
      </c>
      <c r="Q116" s="59">
        <f t="shared" si="0"/>
        <v>0.66213076163717821</v>
      </c>
      <c r="R116" s="20"/>
    </row>
    <row r="117" spans="1:19" s="46" customFormat="1" ht="19.5" customHeight="1" x14ac:dyDescent="0.25">
      <c r="A117" s="36"/>
      <c r="B117" s="73"/>
      <c r="C117" s="73"/>
      <c r="D117" s="73"/>
      <c r="E117" s="37"/>
      <c r="F117" s="71"/>
      <c r="G117" s="71"/>
      <c r="H117" s="71"/>
      <c r="I117" s="71"/>
      <c r="J117" s="38"/>
      <c r="K117" s="39"/>
      <c r="L117" s="40"/>
      <c r="M117" s="41" t="s">
        <v>355</v>
      </c>
      <c r="N117" s="42" t="s">
        <v>356</v>
      </c>
      <c r="O117" s="43">
        <f>O118+O119+O120+O121+O122+O123</f>
        <v>42920.5</v>
      </c>
      <c r="P117" s="43">
        <f>P118+P119+P120+P121+P122+P123</f>
        <v>26488</v>
      </c>
      <c r="Q117" s="58">
        <f t="shared" si="0"/>
        <v>0.61714099323167249</v>
      </c>
      <c r="R117" s="44"/>
      <c r="S117" s="45"/>
    </row>
    <row r="118" spans="1:19" ht="31.5" customHeight="1" x14ac:dyDescent="0.25">
      <c r="A118" s="6"/>
      <c r="B118" s="74"/>
      <c r="C118" s="74"/>
      <c r="D118" s="74"/>
      <c r="E118" s="10"/>
      <c r="F118" s="72"/>
      <c r="G118" s="72"/>
      <c r="H118" s="72"/>
      <c r="I118" s="72"/>
      <c r="J118" s="7"/>
      <c r="K118" s="8"/>
      <c r="L118" s="9"/>
      <c r="M118" s="21" t="s">
        <v>63</v>
      </c>
      <c r="N118" s="11" t="s">
        <v>358</v>
      </c>
      <c r="O118" s="22">
        <v>3473.9</v>
      </c>
      <c r="P118" s="22">
        <v>2926.6</v>
      </c>
      <c r="Q118" s="59">
        <f t="shared" si="0"/>
        <v>0.84245372635942306</v>
      </c>
      <c r="R118" s="20"/>
    </row>
    <row r="119" spans="1:19" ht="46.5" customHeight="1" x14ac:dyDescent="0.25">
      <c r="A119" s="6"/>
      <c r="B119" s="74"/>
      <c r="C119" s="74"/>
      <c r="D119" s="74"/>
      <c r="E119" s="10"/>
      <c r="F119" s="72"/>
      <c r="G119" s="72"/>
      <c r="H119" s="72"/>
      <c r="I119" s="72"/>
      <c r="J119" s="7"/>
      <c r="K119" s="8"/>
      <c r="L119" s="9"/>
      <c r="M119" s="21" t="s">
        <v>61</v>
      </c>
      <c r="N119" s="11" t="s">
        <v>359</v>
      </c>
      <c r="O119" s="22">
        <v>1489.7</v>
      </c>
      <c r="P119" s="22">
        <v>867.8</v>
      </c>
      <c r="Q119" s="59">
        <f t="shared" si="0"/>
        <v>0.58253339598576892</v>
      </c>
      <c r="R119" s="20"/>
    </row>
    <row r="120" spans="1:19" ht="45.75" customHeight="1" x14ac:dyDescent="0.25">
      <c r="A120" s="6"/>
      <c r="B120" s="74"/>
      <c r="C120" s="74"/>
      <c r="D120" s="74"/>
      <c r="E120" s="10"/>
      <c r="F120" s="72"/>
      <c r="G120" s="72"/>
      <c r="H120" s="72"/>
      <c r="I120" s="72"/>
      <c r="J120" s="7"/>
      <c r="K120" s="8"/>
      <c r="L120" s="9"/>
      <c r="M120" s="21" t="s">
        <v>59</v>
      </c>
      <c r="N120" s="11" t="s">
        <v>360</v>
      </c>
      <c r="O120" s="22">
        <v>321.3</v>
      </c>
      <c r="P120" s="22">
        <v>305</v>
      </c>
      <c r="Q120" s="59">
        <f t="shared" si="0"/>
        <v>0.94926859632741978</v>
      </c>
      <c r="R120" s="20"/>
    </row>
    <row r="121" spans="1:19" ht="31.5" customHeight="1" x14ac:dyDescent="0.25">
      <c r="A121" s="6"/>
      <c r="B121" s="74"/>
      <c r="C121" s="74"/>
      <c r="D121" s="74"/>
      <c r="E121" s="10"/>
      <c r="F121" s="72"/>
      <c r="G121" s="72"/>
      <c r="H121" s="72"/>
      <c r="I121" s="72"/>
      <c r="J121" s="7"/>
      <c r="K121" s="8"/>
      <c r="L121" s="9"/>
      <c r="M121" s="21" t="s">
        <v>58</v>
      </c>
      <c r="N121" s="11" t="s">
        <v>361</v>
      </c>
      <c r="O121" s="22">
        <v>33992.1</v>
      </c>
      <c r="P121" s="22">
        <v>20161.2</v>
      </c>
      <c r="Q121" s="59">
        <f t="shared" si="0"/>
        <v>0.59311428243621311</v>
      </c>
      <c r="R121" s="20"/>
    </row>
    <row r="122" spans="1:19" ht="18.75" customHeight="1" x14ac:dyDescent="0.25">
      <c r="A122" s="6"/>
      <c r="B122" s="74"/>
      <c r="C122" s="74"/>
      <c r="D122" s="74"/>
      <c r="E122" s="10"/>
      <c r="F122" s="72"/>
      <c r="G122" s="72"/>
      <c r="H122" s="72"/>
      <c r="I122" s="72"/>
      <c r="J122" s="7"/>
      <c r="K122" s="8"/>
      <c r="L122" s="9"/>
      <c r="M122" s="21" t="s">
        <v>57</v>
      </c>
      <c r="N122" s="11" t="s">
        <v>362</v>
      </c>
      <c r="O122" s="22">
        <v>381.1</v>
      </c>
      <c r="P122" s="22">
        <v>230.7</v>
      </c>
      <c r="Q122" s="59">
        <f t="shared" si="0"/>
        <v>0.60535292574127519</v>
      </c>
      <c r="R122" s="20"/>
    </row>
    <row r="123" spans="1:19" ht="90" customHeight="1" x14ac:dyDescent="0.25">
      <c r="A123" s="6"/>
      <c r="B123" s="74"/>
      <c r="C123" s="74"/>
      <c r="D123" s="74"/>
      <c r="E123" s="10"/>
      <c r="F123" s="72"/>
      <c r="G123" s="72"/>
      <c r="H123" s="72"/>
      <c r="I123" s="72"/>
      <c r="J123" s="7"/>
      <c r="K123" s="8"/>
      <c r="L123" s="9"/>
      <c r="M123" s="21" t="s">
        <v>357</v>
      </c>
      <c r="N123" s="11" t="s">
        <v>363</v>
      </c>
      <c r="O123" s="22">
        <v>3262.4</v>
      </c>
      <c r="P123" s="22">
        <v>1996.7</v>
      </c>
      <c r="Q123" s="59">
        <f t="shared" si="0"/>
        <v>0.61203408533594894</v>
      </c>
      <c r="R123" s="20"/>
    </row>
    <row r="124" spans="1:19" s="46" customFormat="1" ht="19.5" customHeight="1" x14ac:dyDescent="0.25">
      <c r="A124" s="36"/>
      <c r="B124" s="73"/>
      <c r="C124" s="73"/>
      <c r="D124" s="73"/>
      <c r="E124" s="37"/>
      <c r="F124" s="71"/>
      <c r="G124" s="71"/>
      <c r="H124" s="71"/>
      <c r="I124" s="71"/>
      <c r="J124" s="38"/>
      <c r="K124" s="39"/>
      <c r="L124" s="40"/>
      <c r="M124" s="41" t="s">
        <v>364</v>
      </c>
      <c r="N124" s="42" t="s">
        <v>365</v>
      </c>
      <c r="O124" s="43">
        <f>O125+O126+O127+O128+O129</f>
        <v>14688.599999999999</v>
      </c>
      <c r="P124" s="43">
        <f>P125+P126+P127+P128+P129</f>
        <v>10621.5</v>
      </c>
      <c r="Q124" s="58">
        <f t="shared" si="0"/>
        <v>0.72311180098852179</v>
      </c>
      <c r="R124" s="44"/>
      <c r="S124" s="45"/>
    </row>
    <row r="125" spans="1:19" s="46" customFormat="1" ht="63" customHeight="1" x14ac:dyDescent="0.25">
      <c r="A125" s="36"/>
      <c r="B125" s="87"/>
      <c r="C125" s="87"/>
      <c r="D125" s="87"/>
      <c r="E125" s="37"/>
      <c r="F125" s="86"/>
      <c r="G125" s="86"/>
      <c r="H125" s="86"/>
      <c r="I125" s="86"/>
      <c r="J125" s="38"/>
      <c r="K125" s="39"/>
      <c r="L125" s="40"/>
      <c r="M125" s="21" t="s">
        <v>498</v>
      </c>
      <c r="N125" s="11" t="s">
        <v>499</v>
      </c>
      <c r="O125" s="22">
        <v>3703.7</v>
      </c>
      <c r="P125" s="22">
        <v>3612.4</v>
      </c>
      <c r="Q125" s="59">
        <f t="shared" si="0"/>
        <v>0.97534897534897547</v>
      </c>
      <c r="R125" s="44"/>
      <c r="S125" s="45"/>
    </row>
    <row r="126" spans="1:19" ht="105.75" customHeight="1" x14ac:dyDescent="0.25">
      <c r="A126" s="6"/>
      <c r="B126" s="74"/>
      <c r="C126" s="74"/>
      <c r="D126" s="74"/>
      <c r="E126" s="10"/>
      <c r="F126" s="72"/>
      <c r="G126" s="72"/>
      <c r="H126" s="72"/>
      <c r="I126" s="72"/>
      <c r="J126" s="7"/>
      <c r="K126" s="8"/>
      <c r="L126" s="9"/>
      <c r="M126" s="21" t="s">
        <v>366</v>
      </c>
      <c r="N126" s="11" t="s">
        <v>368</v>
      </c>
      <c r="O126" s="22">
        <v>4.4000000000000004</v>
      </c>
      <c r="P126" s="22">
        <v>1.2</v>
      </c>
      <c r="Q126" s="59">
        <f t="shared" si="0"/>
        <v>0.27272727272727271</v>
      </c>
      <c r="R126" s="20"/>
    </row>
    <row r="127" spans="1:19" ht="46.5" customHeight="1" x14ac:dyDescent="0.25">
      <c r="A127" s="6"/>
      <c r="B127" s="74"/>
      <c r="C127" s="74"/>
      <c r="D127" s="74"/>
      <c r="E127" s="10"/>
      <c r="F127" s="72"/>
      <c r="G127" s="72"/>
      <c r="H127" s="72"/>
      <c r="I127" s="72"/>
      <c r="J127" s="7"/>
      <c r="K127" s="8"/>
      <c r="L127" s="9"/>
      <c r="M127" s="21" t="s">
        <v>60</v>
      </c>
      <c r="N127" s="11" t="s">
        <v>369</v>
      </c>
      <c r="O127" s="22">
        <v>82.6</v>
      </c>
      <c r="P127" s="22">
        <v>50.4</v>
      </c>
      <c r="Q127" s="59">
        <f t="shared" si="0"/>
        <v>0.61016949152542377</v>
      </c>
      <c r="R127" s="20"/>
    </row>
    <row r="128" spans="1:19" ht="45.75" customHeight="1" x14ac:dyDescent="0.25">
      <c r="A128" s="6"/>
      <c r="B128" s="74"/>
      <c r="C128" s="74"/>
      <c r="D128" s="74"/>
      <c r="E128" s="10"/>
      <c r="F128" s="72"/>
      <c r="G128" s="72"/>
      <c r="H128" s="72"/>
      <c r="I128" s="72"/>
      <c r="J128" s="7"/>
      <c r="K128" s="8"/>
      <c r="L128" s="9"/>
      <c r="M128" s="21" t="s">
        <v>367</v>
      </c>
      <c r="N128" s="11" t="s">
        <v>370</v>
      </c>
      <c r="O128" s="22">
        <v>4383</v>
      </c>
      <c r="P128" s="22">
        <v>2168.6</v>
      </c>
      <c r="Q128" s="59">
        <f t="shared" si="0"/>
        <v>0.49477526808122291</v>
      </c>
      <c r="R128" s="20"/>
    </row>
    <row r="129" spans="1:19" ht="20.25" customHeight="1" x14ac:dyDescent="0.25">
      <c r="A129" s="6"/>
      <c r="B129" s="74"/>
      <c r="C129" s="74"/>
      <c r="D129" s="74"/>
      <c r="E129" s="10"/>
      <c r="F129" s="72"/>
      <c r="G129" s="72"/>
      <c r="H129" s="72"/>
      <c r="I129" s="72"/>
      <c r="J129" s="7"/>
      <c r="K129" s="8"/>
      <c r="L129" s="9"/>
      <c r="M129" s="21" t="s">
        <v>56</v>
      </c>
      <c r="N129" s="11" t="s">
        <v>371</v>
      </c>
      <c r="O129" s="22">
        <v>6514.9</v>
      </c>
      <c r="P129" s="22">
        <v>4788.8999999999996</v>
      </c>
      <c r="Q129" s="59">
        <f t="shared" si="0"/>
        <v>0.73506884219251256</v>
      </c>
      <c r="R129" s="20"/>
    </row>
    <row r="130" spans="1:19" s="46" customFormat="1" ht="31.5" customHeight="1" x14ac:dyDescent="0.25">
      <c r="A130" s="36"/>
      <c r="B130" s="73"/>
      <c r="C130" s="73"/>
      <c r="D130" s="73"/>
      <c r="E130" s="37"/>
      <c r="F130" s="71"/>
      <c r="G130" s="71"/>
      <c r="H130" s="71"/>
      <c r="I130" s="71"/>
      <c r="J130" s="38"/>
      <c r="K130" s="39"/>
      <c r="L130" s="40"/>
      <c r="M130" s="41" t="s">
        <v>372</v>
      </c>
      <c r="N130" s="42" t="s">
        <v>376</v>
      </c>
      <c r="O130" s="43">
        <f>O131+O132+O133</f>
        <v>8162.4</v>
      </c>
      <c r="P130" s="43">
        <f>P131+P132+P133</f>
        <v>5931.3</v>
      </c>
      <c r="Q130" s="58">
        <f t="shared" si="0"/>
        <v>0.72666127609526621</v>
      </c>
      <c r="R130" s="44"/>
      <c r="S130" s="45"/>
    </row>
    <row r="131" spans="1:19" ht="137.25" customHeight="1" x14ac:dyDescent="0.25">
      <c r="A131" s="6"/>
      <c r="B131" s="74"/>
      <c r="C131" s="74"/>
      <c r="D131" s="74"/>
      <c r="E131" s="10"/>
      <c r="F131" s="72"/>
      <c r="G131" s="72"/>
      <c r="H131" s="72"/>
      <c r="I131" s="72"/>
      <c r="J131" s="7"/>
      <c r="K131" s="8"/>
      <c r="L131" s="9"/>
      <c r="M131" s="21" t="s">
        <v>373</v>
      </c>
      <c r="N131" s="11" t="s">
        <v>377</v>
      </c>
      <c r="O131" s="22">
        <v>391</v>
      </c>
      <c r="P131" s="22">
        <v>293</v>
      </c>
      <c r="Q131" s="59">
        <f t="shared" si="0"/>
        <v>0.7493606138107417</v>
      </c>
      <c r="R131" s="20"/>
    </row>
    <row r="132" spans="1:19" ht="135.75" customHeight="1" x14ac:dyDescent="0.25">
      <c r="A132" s="6"/>
      <c r="B132" s="74"/>
      <c r="C132" s="74"/>
      <c r="D132" s="74"/>
      <c r="E132" s="10"/>
      <c r="F132" s="72"/>
      <c r="G132" s="72"/>
      <c r="H132" s="72"/>
      <c r="I132" s="72"/>
      <c r="J132" s="7"/>
      <c r="K132" s="8"/>
      <c r="L132" s="9"/>
      <c r="M132" s="21" t="s">
        <v>374</v>
      </c>
      <c r="N132" s="11" t="s">
        <v>378</v>
      </c>
      <c r="O132" s="22">
        <v>6757.7</v>
      </c>
      <c r="P132" s="22">
        <v>5231.1000000000004</v>
      </c>
      <c r="Q132" s="59">
        <f t="shared" si="0"/>
        <v>0.77409473637480219</v>
      </c>
      <c r="R132" s="20"/>
    </row>
    <row r="133" spans="1:19" ht="121.5" customHeight="1" x14ac:dyDescent="0.25">
      <c r="A133" s="6"/>
      <c r="B133" s="74"/>
      <c r="C133" s="74"/>
      <c r="D133" s="74"/>
      <c r="E133" s="10"/>
      <c r="F133" s="72"/>
      <c r="G133" s="72"/>
      <c r="H133" s="72"/>
      <c r="I133" s="72"/>
      <c r="J133" s="7"/>
      <c r="K133" s="8"/>
      <c r="L133" s="9"/>
      <c r="M133" s="21" t="s">
        <v>375</v>
      </c>
      <c r="N133" s="11" t="s">
        <v>379</v>
      </c>
      <c r="O133" s="22">
        <v>1013.7</v>
      </c>
      <c r="P133" s="22">
        <v>407.2</v>
      </c>
      <c r="Q133" s="59">
        <f t="shared" si="0"/>
        <v>0.40169675446384528</v>
      </c>
      <c r="R133" s="20"/>
    </row>
    <row r="134" spans="1:19" s="28" customFormat="1" ht="58.5" customHeight="1" x14ac:dyDescent="0.25">
      <c r="A134" s="23"/>
      <c r="B134" s="75"/>
      <c r="C134" s="75"/>
      <c r="D134" s="75"/>
      <c r="E134" s="32"/>
      <c r="F134" s="76"/>
      <c r="G134" s="76"/>
      <c r="H134" s="76"/>
      <c r="I134" s="76"/>
      <c r="J134" s="29"/>
      <c r="K134" s="30"/>
      <c r="L134" s="31"/>
      <c r="M134" s="24" t="s">
        <v>380</v>
      </c>
      <c r="N134" s="25" t="s">
        <v>382</v>
      </c>
      <c r="O134" s="26">
        <f>O135+O137+O139+O141</f>
        <v>2558.7999999999997</v>
      </c>
      <c r="P134" s="26">
        <f>P135+P137+P139+P141</f>
        <v>1570.6</v>
      </c>
      <c r="Q134" s="57">
        <f t="shared" si="0"/>
        <v>0.61380334531811787</v>
      </c>
      <c r="R134" s="27"/>
      <c r="S134" s="34"/>
    </row>
    <row r="135" spans="1:19" s="28" customFormat="1" ht="32.25" customHeight="1" x14ac:dyDescent="0.25">
      <c r="A135" s="23"/>
      <c r="B135" s="88"/>
      <c r="C135" s="88"/>
      <c r="D135" s="88"/>
      <c r="E135" s="32"/>
      <c r="F135" s="89"/>
      <c r="G135" s="89"/>
      <c r="H135" s="89"/>
      <c r="I135" s="89"/>
      <c r="J135" s="29"/>
      <c r="K135" s="30"/>
      <c r="L135" s="31"/>
      <c r="M135" s="83" t="s">
        <v>500</v>
      </c>
      <c r="N135" s="42" t="s">
        <v>501</v>
      </c>
      <c r="O135" s="43">
        <f>O136</f>
        <v>474.1</v>
      </c>
      <c r="P135" s="43">
        <f>P136</f>
        <v>433</v>
      </c>
      <c r="Q135" s="58">
        <f t="shared" si="0"/>
        <v>0.91330942839063489</v>
      </c>
      <c r="R135" s="27"/>
      <c r="S135" s="34"/>
    </row>
    <row r="136" spans="1:19" s="28" customFormat="1" ht="31.5" customHeight="1" x14ac:dyDescent="0.25">
      <c r="A136" s="23"/>
      <c r="B136" s="88"/>
      <c r="C136" s="88"/>
      <c r="D136" s="88"/>
      <c r="E136" s="32"/>
      <c r="F136" s="89"/>
      <c r="G136" s="89"/>
      <c r="H136" s="89"/>
      <c r="I136" s="89"/>
      <c r="J136" s="29"/>
      <c r="K136" s="30"/>
      <c r="L136" s="31"/>
      <c r="M136" s="90" t="s">
        <v>502</v>
      </c>
      <c r="N136" s="11" t="s">
        <v>503</v>
      </c>
      <c r="O136" s="22">
        <v>474.1</v>
      </c>
      <c r="P136" s="22">
        <v>433</v>
      </c>
      <c r="Q136" s="59">
        <f t="shared" si="0"/>
        <v>0.91330942839063489</v>
      </c>
      <c r="R136" s="27"/>
      <c r="S136" s="33"/>
    </row>
    <row r="137" spans="1:19" s="46" customFormat="1" ht="46.5" customHeight="1" x14ac:dyDescent="0.25">
      <c r="A137" s="36"/>
      <c r="B137" s="73"/>
      <c r="C137" s="73"/>
      <c r="D137" s="73"/>
      <c r="E137" s="37"/>
      <c r="F137" s="71"/>
      <c r="G137" s="71"/>
      <c r="H137" s="71"/>
      <c r="I137" s="71"/>
      <c r="J137" s="38"/>
      <c r="K137" s="39"/>
      <c r="L137" s="40"/>
      <c r="M137" s="41" t="s">
        <v>381</v>
      </c>
      <c r="N137" s="42" t="s">
        <v>383</v>
      </c>
      <c r="O137" s="43">
        <f>O138</f>
        <v>1894.1</v>
      </c>
      <c r="P137" s="43">
        <f>P138</f>
        <v>1037.5</v>
      </c>
      <c r="Q137" s="58">
        <f t="shared" si="0"/>
        <v>0.54775355049891772</v>
      </c>
      <c r="R137" s="44"/>
      <c r="S137" s="45"/>
    </row>
    <row r="138" spans="1:19" ht="20.25" customHeight="1" x14ac:dyDescent="0.25">
      <c r="A138" s="6"/>
      <c r="B138" s="74"/>
      <c r="C138" s="74"/>
      <c r="D138" s="74"/>
      <c r="E138" s="10"/>
      <c r="F138" s="72"/>
      <c r="G138" s="72"/>
      <c r="H138" s="72"/>
      <c r="I138" s="72"/>
      <c r="J138" s="7"/>
      <c r="K138" s="8"/>
      <c r="L138" s="9"/>
      <c r="M138" s="21" t="s">
        <v>384</v>
      </c>
      <c r="N138" s="11" t="s">
        <v>385</v>
      </c>
      <c r="O138" s="22">
        <v>1894.1</v>
      </c>
      <c r="P138" s="22">
        <v>1037.5</v>
      </c>
      <c r="Q138" s="59">
        <f t="shared" si="0"/>
        <v>0.54775355049891772</v>
      </c>
      <c r="R138" s="20"/>
    </row>
    <row r="139" spans="1:19" ht="19.5" customHeight="1" x14ac:dyDescent="0.25">
      <c r="A139" s="6"/>
      <c r="B139" s="93"/>
      <c r="C139" s="93"/>
      <c r="D139" s="93"/>
      <c r="E139" s="10"/>
      <c r="F139" s="94"/>
      <c r="G139" s="94"/>
      <c r="H139" s="94"/>
      <c r="I139" s="94"/>
      <c r="J139" s="7"/>
      <c r="K139" s="8"/>
      <c r="L139" s="9"/>
      <c r="M139" s="41" t="s">
        <v>581</v>
      </c>
      <c r="N139" s="42" t="s">
        <v>579</v>
      </c>
      <c r="O139" s="43">
        <f>O140</f>
        <v>133</v>
      </c>
      <c r="P139" s="43">
        <f>P140</f>
        <v>42.5</v>
      </c>
      <c r="Q139" s="58">
        <f t="shared" ref="Q139:Q140" si="3">P139/O139</f>
        <v>0.31954887218045114</v>
      </c>
      <c r="R139" s="20"/>
    </row>
    <row r="140" spans="1:19" ht="59.25" customHeight="1" x14ac:dyDescent="0.25">
      <c r="A140" s="6"/>
      <c r="B140" s="93"/>
      <c r="C140" s="93"/>
      <c r="D140" s="93"/>
      <c r="E140" s="10"/>
      <c r="F140" s="94"/>
      <c r="G140" s="94"/>
      <c r="H140" s="94"/>
      <c r="I140" s="94"/>
      <c r="J140" s="7"/>
      <c r="K140" s="8"/>
      <c r="L140" s="9"/>
      <c r="M140" s="21" t="s">
        <v>582</v>
      </c>
      <c r="N140" s="11" t="s">
        <v>580</v>
      </c>
      <c r="O140" s="22">
        <v>133</v>
      </c>
      <c r="P140" s="22">
        <v>42.5</v>
      </c>
      <c r="Q140" s="59">
        <f t="shared" si="3"/>
        <v>0.31954887218045114</v>
      </c>
      <c r="R140" s="20"/>
    </row>
    <row r="141" spans="1:19" ht="33.75" customHeight="1" x14ac:dyDescent="0.25">
      <c r="A141" s="6"/>
      <c r="B141" s="84"/>
      <c r="C141" s="84"/>
      <c r="D141" s="84"/>
      <c r="E141" s="10"/>
      <c r="F141" s="85"/>
      <c r="G141" s="85"/>
      <c r="H141" s="85"/>
      <c r="I141" s="85"/>
      <c r="J141" s="7"/>
      <c r="K141" s="8"/>
      <c r="L141" s="9"/>
      <c r="M141" s="41" t="s">
        <v>504</v>
      </c>
      <c r="N141" s="42" t="s">
        <v>505</v>
      </c>
      <c r="O141" s="43">
        <f>O142</f>
        <v>57.6</v>
      </c>
      <c r="P141" s="43">
        <f>P142</f>
        <v>57.6</v>
      </c>
      <c r="Q141" s="58">
        <f t="shared" si="0"/>
        <v>1</v>
      </c>
      <c r="R141" s="20"/>
    </row>
    <row r="142" spans="1:19" ht="20.25" customHeight="1" x14ac:dyDescent="0.25">
      <c r="A142" s="6"/>
      <c r="B142" s="84"/>
      <c r="C142" s="84"/>
      <c r="D142" s="84"/>
      <c r="E142" s="10"/>
      <c r="F142" s="85"/>
      <c r="G142" s="85"/>
      <c r="H142" s="85"/>
      <c r="I142" s="85"/>
      <c r="J142" s="7"/>
      <c r="K142" s="8"/>
      <c r="L142" s="9"/>
      <c r="M142" s="21" t="s">
        <v>506</v>
      </c>
      <c r="N142" s="11" t="s">
        <v>507</v>
      </c>
      <c r="O142" s="22">
        <v>57.6</v>
      </c>
      <c r="P142" s="22">
        <v>57.6</v>
      </c>
      <c r="Q142" s="59">
        <f t="shared" si="0"/>
        <v>1</v>
      </c>
      <c r="R142" s="20"/>
    </row>
    <row r="143" spans="1:19" s="28" customFormat="1" ht="47.25" customHeight="1" x14ac:dyDescent="0.25">
      <c r="A143" s="23"/>
      <c r="B143" s="75"/>
      <c r="C143" s="75"/>
      <c r="D143" s="75"/>
      <c r="E143" s="32"/>
      <c r="F143" s="76"/>
      <c r="G143" s="76"/>
      <c r="H143" s="76"/>
      <c r="I143" s="76"/>
      <c r="J143" s="29"/>
      <c r="K143" s="30"/>
      <c r="L143" s="31"/>
      <c r="M143" s="24" t="s">
        <v>386</v>
      </c>
      <c r="N143" s="25" t="s">
        <v>388</v>
      </c>
      <c r="O143" s="26">
        <f>O144+O147</f>
        <v>535.29999999999995</v>
      </c>
      <c r="P143" s="26">
        <f>P144+P147</f>
        <v>421.29999999999995</v>
      </c>
      <c r="Q143" s="57">
        <f t="shared" si="0"/>
        <v>0.78703530730431537</v>
      </c>
      <c r="R143" s="27"/>
      <c r="S143" s="34"/>
    </row>
    <row r="144" spans="1:19" s="28" customFormat="1" ht="47.25" customHeight="1" x14ac:dyDescent="0.25">
      <c r="A144" s="23"/>
      <c r="B144" s="88"/>
      <c r="C144" s="88"/>
      <c r="D144" s="88"/>
      <c r="E144" s="32"/>
      <c r="F144" s="89"/>
      <c r="G144" s="89"/>
      <c r="H144" s="89"/>
      <c r="I144" s="89"/>
      <c r="J144" s="29"/>
      <c r="K144" s="30"/>
      <c r="L144" s="31"/>
      <c r="M144" s="41" t="s">
        <v>508</v>
      </c>
      <c r="N144" s="42" t="s">
        <v>509</v>
      </c>
      <c r="O144" s="43">
        <f>O145+O146</f>
        <v>103.6</v>
      </c>
      <c r="P144" s="43">
        <f>P145+P146</f>
        <v>96.4</v>
      </c>
      <c r="Q144" s="58">
        <f t="shared" si="0"/>
        <v>0.93050193050193064</v>
      </c>
      <c r="R144" s="27"/>
      <c r="S144" s="34"/>
    </row>
    <row r="145" spans="1:19" s="28" customFormat="1" ht="31.5" customHeight="1" x14ac:dyDescent="0.25">
      <c r="A145" s="23"/>
      <c r="B145" s="88"/>
      <c r="C145" s="88"/>
      <c r="D145" s="88"/>
      <c r="E145" s="32"/>
      <c r="F145" s="89"/>
      <c r="G145" s="89"/>
      <c r="H145" s="89"/>
      <c r="I145" s="89"/>
      <c r="J145" s="29"/>
      <c r="K145" s="30"/>
      <c r="L145" s="31"/>
      <c r="M145" s="21" t="s">
        <v>510</v>
      </c>
      <c r="N145" s="11" t="s">
        <v>511</v>
      </c>
      <c r="O145" s="22">
        <v>12</v>
      </c>
      <c r="P145" s="22">
        <v>12</v>
      </c>
      <c r="Q145" s="59">
        <f t="shared" si="0"/>
        <v>1</v>
      </c>
      <c r="R145" s="27"/>
      <c r="S145" s="34"/>
    </row>
    <row r="146" spans="1:19" s="28" customFormat="1" ht="33.75" customHeight="1" x14ac:dyDescent="0.25">
      <c r="A146" s="23"/>
      <c r="B146" s="88"/>
      <c r="C146" s="88"/>
      <c r="D146" s="88"/>
      <c r="E146" s="32"/>
      <c r="F146" s="89"/>
      <c r="G146" s="89"/>
      <c r="H146" s="89"/>
      <c r="I146" s="89"/>
      <c r="J146" s="29"/>
      <c r="K146" s="30"/>
      <c r="L146" s="31"/>
      <c r="M146" s="21" t="s">
        <v>512</v>
      </c>
      <c r="N146" s="11" t="s">
        <v>513</v>
      </c>
      <c r="O146" s="22">
        <v>91.6</v>
      </c>
      <c r="P146" s="22">
        <v>84.4</v>
      </c>
      <c r="Q146" s="59">
        <f t="shared" si="0"/>
        <v>0.92139737991266391</v>
      </c>
      <c r="R146" s="27"/>
      <c r="S146" s="34"/>
    </row>
    <row r="147" spans="1:19" s="46" customFormat="1" ht="75.75" customHeight="1" x14ac:dyDescent="0.25">
      <c r="A147" s="36"/>
      <c r="B147" s="73"/>
      <c r="C147" s="73"/>
      <c r="D147" s="73"/>
      <c r="E147" s="37"/>
      <c r="F147" s="71"/>
      <c r="G147" s="71"/>
      <c r="H147" s="71"/>
      <c r="I147" s="71"/>
      <c r="J147" s="38"/>
      <c r="K147" s="39"/>
      <c r="L147" s="40"/>
      <c r="M147" s="41" t="s">
        <v>387</v>
      </c>
      <c r="N147" s="42" t="s">
        <v>389</v>
      </c>
      <c r="O147" s="43">
        <f>O148+O149</f>
        <v>431.7</v>
      </c>
      <c r="P147" s="43">
        <f>P148+P149</f>
        <v>324.89999999999998</v>
      </c>
      <c r="Q147" s="58">
        <f t="shared" si="0"/>
        <v>0.75260597637248083</v>
      </c>
      <c r="R147" s="44"/>
      <c r="S147" s="45"/>
    </row>
    <row r="148" spans="1:19" ht="120" customHeight="1" x14ac:dyDescent="0.25">
      <c r="A148" s="6"/>
      <c r="B148" s="74"/>
      <c r="C148" s="74"/>
      <c r="D148" s="74"/>
      <c r="E148" s="10"/>
      <c r="F148" s="72"/>
      <c r="G148" s="72"/>
      <c r="H148" s="72"/>
      <c r="I148" s="72"/>
      <c r="J148" s="7"/>
      <c r="K148" s="8"/>
      <c r="L148" s="9"/>
      <c r="M148" s="21" t="s">
        <v>390</v>
      </c>
      <c r="N148" s="11" t="s">
        <v>391</v>
      </c>
      <c r="O148" s="22">
        <v>375.4</v>
      </c>
      <c r="P148" s="22">
        <v>275.7</v>
      </c>
      <c r="Q148" s="59">
        <f t="shared" si="0"/>
        <v>0.73441662226957916</v>
      </c>
      <c r="R148" s="20"/>
    </row>
    <row r="149" spans="1:19" ht="107.25" customHeight="1" x14ac:dyDescent="0.25">
      <c r="A149" s="6"/>
      <c r="B149" s="74"/>
      <c r="C149" s="74"/>
      <c r="D149" s="74"/>
      <c r="E149" s="10"/>
      <c r="F149" s="72"/>
      <c r="G149" s="72"/>
      <c r="H149" s="72"/>
      <c r="I149" s="72"/>
      <c r="J149" s="7"/>
      <c r="K149" s="8"/>
      <c r="L149" s="9"/>
      <c r="M149" s="21" t="s">
        <v>393</v>
      </c>
      <c r="N149" s="11" t="s">
        <v>392</v>
      </c>
      <c r="O149" s="22">
        <v>56.3</v>
      </c>
      <c r="P149" s="22">
        <v>49.2</v>
      </c>
      <c r="Q149" s="59">
        <f t="shared" si="0"/>
        <v>0.87388987566607468</v>
      </c>
      <c r="R149" s="20"/>
    </row>
    <row r="150" spans="1:19" s="28" customFormat="1" ht="58.5" customHeight="1" x14ac:dyDescent="0.25">
      <c r="A150" s="23"/>
      <c r="B150" s="75"/>
      <c r="C150" s="75"/>
      <c r="D150" s="75"/>
      <c r="E150" s="32"/>
      <c r="F150" s="76"/>
      <c r="G150" s="76"/>
      <c r="H150" s="76"/>
      <c r="I150" s="76"/>
      <c r="J150" s="29"/>
      <c r="K150" s="30"/>
      <c r="L150" s="31"/>
      <c r="M150" s="24" t="s">
        <v>394</v>
      </c>
      <c r="N150" s="25" t="s">
        <v>398</v>
      </c>
      <c r="O150" s="26">
        <f>O151</f>
        <v>900</v>
      </c>
      <c r="P150" s="26">
        <f>P151</f>
        <v>299.3</v>
      </c>
      <c r="Q150" s="57">
        <f t="shared" si="0"/>
        <v>0.33255555555555555</v>
      </c>
      <c r="R150" s="27"/>
      <c r="S150" s="34"/>
    </row>
    <row r="151" spans="1:19" s="46" customFormat="1" ht="48.75" customHeight="1" x14ac:dyDescent="0.25">
      <c r="A151" s="36"/>
      <c r="B151" s="73"/>
      <c r="C151" s="73"/>
      <c r="D151" s="73"/>
      <c r="E151" s="37"/>
      <c r="F151" s="71"/>
      <c r="G151" s="71"/>
      <c r="H151" s="71"/>
      <c r="I151" s="71"/>
      <c r="J151" s="38"/>
      <c r="K151" s="39"/>
      <c r="L151" s="40"/>
      <c r="M151" s="41" t="s">
        <v>395</v>
      </c>
      <c r="N151" s="42" t="s">
        <v>399</v>
      </c>
      <c r="O151" s="43">
        <f>O152+O153</f>
        <v>900</v>
      </c>
      <c r="P151" s="43">
        <f>P152+P153</f>
        <v>299.3</v>
      </c>
      <c r="Q151" s="58">
        <f t="shared" si="0"/>
        <v>0.33255555555555555</v>
      </c>
      <c r="R151" s="44"/>
      <c r="S151" s="45"/>
    </row>
    <row r="152" spans="1:19" ht="47.25" customHeight="1" x14ac:dyDescent="0.25">
      <c r="A152" s="6"/>
      <c r="B152" s="74"/>
      <c r="C152" s="74"/>
      <c r="D152" s="74"/>
      <c r="E152" s="10"/>
      <c r="F152" s="72"/>
      <c r="G152" s="72"/>
      <c r="H152" s="72"/>
      <c r="I152" s="72"/>
      <c r="J152" s="7"/>
      <c r="K152" s="8"/>
      <c r="L152" s="9"/>
      <c r="M152" s="21" t="s">
        <v>396</v>
      </c>
      <c r="N152" s="11" t="s">
        <v>514</v>
      </c>
      <c r="O152" s="22">
        <v>200</v>
      </c>
      <c r="P152" s="22">
        <v>200</v>
      </c>
      <c r="Q152" s="59">
        <f t="shared" si="0"/>
        <v>1</v>
      </c>
      <c r="R152" s="20"/>
    </row>
    <row r="153" spans="1:19" ht="30" customHeight="1" x14ac:dyDescent="0.25">
      <c r="A153" s="6"/>
      <c r="B153" s="74"/>
      <c r="C153" s="74"/>
      <c r="D153" s="74"/>
      <c r="E153" s="10"/>
      <c r="F153" s="72"/>
      <c r="G153" s="72"/>
      <c r="H153" s="72"/>
      <c r="I153" s="72"/>
      <c r="J153" s="7"/>
      <c r="K153" s="8"/>
      <c r="L153" s="9"/>
      <c r="M153" s="21" t="s">
        <v>397</v>
      </c>
      <c r="N153" s="11" t="s">
        <v>515</v>
      </c>
      <c r="O153" s="22">
        <v>700</v>
      </c>
      <c r="P153" s="22">
        <v>99.3</v>
      </c>
      <c r="Q153" s="59">
        <f t="shared" si="0"/>
        <v>0.14185714285714285</v>
      </c>
      <c r="R153" s="20"/>
    </row>
    <row r="154" spans="1:19" ht="72" customHeight="1" x14ac:dyDescent="0.25">
      <c r="A154" s="6"/>
      <c r="B154" s="84"/>
      <c r="C154" s="84"/>
      <c r="D154" s="84"/>
      <c r="E154" s="10"/>
      <c r="F154" s="85"/>
      <c r="G154" s="85"/>
      <c r="H154" s="85"/>
      <c r="I154" s="85"/>
      <c r="J154" s="7"/>
      <c r="K154" s="8"/>
      <c r="L154" s="9"/>
      <c r="M154" s="24" t="s">
        <v>516</v>
      </c>
      <c r="N154" s="25" t="s">
        <v>517</v>
      </c>
      <c r="O154" s="26">
        <f>O155+O158</f>
        <v>4892</v>
      </c>
      <c r="P154" s="26">
        <f>P155+P158</f>
        <v>297</v>
      </c>
      <c r="Q154" s="57">
        <f t="shared" si="0"/>
        <v>6.0711365494685199E-2</v>
      </c>
      <c r="R154" s="20"/>
    </row>
    <row r="155" spans="1:19" ht="57" x14ac:dyDescent="0.25">
      <c r="A155" s="6"/>
      <c r="B155" s="84"/>
      <c r="C155" s="84"/>
      <c r="D155" s="84"/>
      <c r="E155" s="10"/>
      <c r="F155" s="85"/>
      <c r="G155" s="85"/>
      <c r="H155" s="85"/>
      <c r="I155" s="85"/>
      <c r="J155" s="7"/>
      <c r="K155" s="8"/>
      <c r="L155" s="9"/>
      <c r="M155" s="24" t="s">
        <v>518</v>
      </c>
      <c r="N155" s="25" t="s">
        <v>519</v>
      </c>
      <c r="O155" s="26">
        <f t="shared" ref="O155:P156" si="4">O156</f>
        <v>392</v>
      </c>
      <c r="P155" s="26">
        <f t="shared" si="4"/>
        <v>297</v>
      </c>
      <c r="Q155" s="57">
        <f t="shared" si="0"/>
        <v>0.75765306122448983</v>
      </c>
      <c r="R155" s="20"/>
    </row>
    <row r="156" spans="1:19" ht="61.5" customHeight="1" x14ac:dyDescent="0.25">
      <c r="A156" s="6"/>
      <c r="B156" s="84"/>
      <c r="C156" s="84"/>
      <c r="D156" s="84"/>
      <c r="E156" s="10"/>
      <c r="F156" s="85"/>
      <c r="G156" s="85"/>
      <c r="H156" s="85"/>
      <c r="I156" s="85"/>
      <c r="J156" s="7"/>
      <c r="K156" s="8"/>
      <c r="L156" s="9"/>
      <c r="M156" s="41" t="s">
        <v>520</v>
      </c>
      <c r="N156" s="42" t="s">
        <v>521</v>
      </c>
      <c r="O156" s="43">
        <f t="shared" si="4"/>
        <v>392</v>
      </c>
      <c r="P156" s="43">
        <f t="shared" si="4"/>
        <v>297</v>
      </c>
      <c r="Q156" s="58">
        <f t="shared" si="0"/>
        <v>0.75765306122448983</v>
      </c>
      <c r="R156" s="20"/>
    </row>
    <row r="157" spans="1:19" ht="30" customHeight="1" x14ac:dyDescent="0.25">
      <c r="A157" s="6"/>
      <c r="B157" s="84"/>
      <c r="C157" s="84"/>
      <c r="D157" s="84"/>
      <c r="E157" s="10"/>
      <c r="F157" s="85"/>
      <c r="G157" s="85"/>
      <c r="H157" s="85"/>
      <c r="I157" s="85"/>
      <c r="J157" s="7"/>
      <c r="K157" s="8"/>
      <c r="L157" s="9"/>
      <c r="M157" s="21" t="s">
        <v>522</v>
      </c>
      <c r="N157" s="11" t="s">
        <v>523</v>
      </c>
      <c r="O157" s="22">
        <v>392</v>
      </c>
      <c r="P157" s="22">
        <v>297</v>
      </c>
      <c r="Q157" s="59">
        <f t="shared" si="0"/>
        <v>0.75765306122448983</v>
      </c>
      <c r="R157" s="20"/>
    </row>
    <row r="158" spans="1:19" s="28" customFormat="1" ht="57" customHeight="1" x14ac:dyDescent="0.25">
      <c r="A158" s="23"/>
      <c r="B158" s="96"/>
      <c r="C158" s="96"/>
      <c r="D158" s="96"/>
      <c r="E158" s="32"/>
      <c r="F158" s="97"/>
      <c r="G158" s="97"/>
      <c r="H158" s="97"/>
      <c r="I158" s="97"/>
      <c r="J158" s="29"/>
      <c r="K158" s="30"/>
      <c r="L158" s="31"/>
      <c r="M158" s="24" t="s">
        <v>587</v>
      </c>
      <c r="N158" s="25" t="s">
        <v>590</v>
      </c>
      <c r="O158" s="26">
        <f>O159</f>
        <v>4500</v>
      </c>
      <c r="P158" s="26">
        <f>P159</f>
        <v>0</v>
      </c>
      <c r="Q158" s="57">
        <f t="shared" si="0"/>
        <v>0</v>
      </c>
      <c r="R158" s="27"/>
      <c r="S158" s="34"/>
    </row>
    <row r="159" spans="1:19" s="46" customFormat="1" ht="46.5" customHeight="1" x14ac:dyDescent="0.25">
      <c r="A159" s="36"/>
      <c r="B159" s="92"/>
      <c r="C159" s="92"/>
      <c r="D159" s="92"/>
      <c r="E159" s="37"/>
      <c r="F159" s="95"/>
      <c r="G159" s="95"/>
      <c r="H159" s="95"/>
      <c r="I159" s="95"/>
      <c r="J159" s="38"/>
      <c r="K159" s="39"/>
      <c r="L159" s="40"/>
      <c r="M159" s="41" t="s">
        <v>588</v>
      </c>
      <c r="N159" s="42" t="s">
        <v>591</v>
      </c>
      <c r="O159" s="43">
        <f>O160</f>
        <v>4500</v>
      </c>
      <c r="P159" s="43">
        <f>P160</f>
        <v>0</v>
      </c>
      <c r="Q159" s="58">
        <f t="shared" si="0"/>
        <v>0</v>
      </c>
      <c r="R159" s="44"/>
      <c r="S159" s="45"/>
    </row>
    <row r="160" spans="1:19" ht="119.25" customHeight="1" x14ac:dyDescent="0.25">
      <c r="A160" s="6"/>
      <c r="B160" s="93"/>
      <c r="C160" s="93"/>
      <c r="D160" s="93"/>
      <c r="E160" s="10"/>
      <c r="F160" s="94"/>
      <c r="G160" s="94"/>
      <c r="H160" s="94"/>
      <c r="I160" s="94"/>
      <c r="J160" s="7"/>
      <c r="K160" s="8"/>
      <c r="L160" s="9"/>
      <c r="M160" s="21" t="s">
        <v>589</v>
      </c>
      <c r="N160" s="11" t="s">
        <v>592</v>
      </c>
      <c r="O160" s="22">
        <v>4500</v>
      </c>
      <c r="P160" s="22">
        <v>0</v>
      </c>
      <c r="Q160" s="59">
        <f t="shared" si="0"/>
        <v>0</v>
      </c>
      <c r="R160" s="20"/>
    </row>
    <row r="161" spans="1:20" ht="59.25" customHeight="1" x14ac:dyDescent="0.25">
      <c r="A161" s="6"/>
      <c r="B161" s="84"/>
      <c r="C161" s="84"/>
      <c r="D161" s="84"/>
      <c r="E161" s="10"/>
      <c r="F161" s="85"/>
      <c r="G161" s="85"/>
      <c r="H161" s="85"/>
      <c r="I161" s="85"/>
      <c r="J161" s="7"/>
      <c r="K161" s="8"/>
      <c r="L161" s="9"/>
      <c r="M161" s="24" t="s">
        <v>524</v>
      </c>
      <c r="N161" s="25" t="s">
        <v>525</v>
      </c>
      <c r="O161" s="26">
        <f>O162</f>
        <v>10618.5</v>
      </c>
      <c r="P161" s="26">
        <f>P162</f>
        <v>1372.8</v>
      </c>
      <c r="Q161" s="57">
        <f t="shared" si="0"/>
        <v>0.1292837971464896</v>
      </c>
      <c r="R161" s="20"/>
    </row>
    <row r="162" spans="1:20" ht="57.75" customHeight="1" x14ac:dyDescent="0.25">
      <c r="A162" s="6"/>
      <c r="B162" s="84"/>
      <c r="C162" s="84"/>
      <c r="D162" s="84"/>
      <c r="E162" s="10"/>
      <c r="F162" s="85"/>
      <c r="G162" s="85"/>
      <c r="H162" s="85"/>
      <c r="I162" s="85"/>
      <c r="J162" s="7"/>
      <c r="K162" s="8"/>
      <c r="L162" s="9"/>
      <c r="M162" s="41" t="s">
        <v>526</v>
      </c>
      <c r="N162" s="42" t="s">
        <v>527</v>
      </c>
      <c r="O162" s="43">
        <f>O163</f>
        <v>10618.5</v>
      </c>
      <c r="P162" s="43">
        <f>P163</f>
        <v>1372.8</v>
      </c>
      <c r="Q162" s="58">
        <f t="shared" si="0"/>
        <v>0.1292837971464896</v>
      </c>
      <c r="R162" s="20"/>
    </row>
    <row r="163" spans="1:20" ht="75" customHeight="1" x14ac:dyDescent="0.25">
      <c r="A163" s="6"/>
      <c r="B163" s="84"/>
      <c r="C163" s="84"/>
      <c r="D163" s="84"/>
      <c r="E163" s="10"/>
      <c r="F163" s="85"/>
      <c r="G163" s="85"/>
      <c r="H163" s="85"/>
      <c r="I163" s="85"/>
      <c r="J163" s="7"/>
      <c r="K163" s="8"/>
      <c r="L163" s="9"/>
      <c r="M163" s="21" t="s">
        <v>404</v>
      </c>
      <c r="N163" s="11" t="s">
        <v>528</v>
      </c>
      <c r="O163" s="22">
        <v>10618.5</v>
      </c>
      <c r="P163" s="22">
        <v>1372.8</v>
      </c>
      <c r="Q163" s="59">
        <f t="shared" si="0"/>
        <v>0.1292837971464896</v>
      </c>
      <c r="R163" s="20"/>
    </row>
    <row r="164" spans="1:20" ht="31.5" customHeight="1" x14ac:dyDescent="0.25">
      <c r="A164" s="6"/>
      <c r="B164" s="65"/>
      <c r="C164" s="65"/>
      <c r="D164" s="65"/>
      <c r="E164" s="10"/>
      <c r="F164" s="66"/>
      <c r="G164" s="66"/>
      <c r="H164" s="66"/>
      <c r="I164" s="66"/>
      <c r="J164" s="7"/>
      <c r="K164" s="8"/>
      <c r="L164" s="9"/>
      <c r="M164" s="24" t="s">
        <v>401</v>
      </c>
      <c r="N164" s="25" t="s">
        <v>400</v>
      </c>
      <c r="O164" s="26">
        <f>O165+O167</f>
        <v>2403.3000000000002</v>
      </c>
      <c r="P164" s="26">
        <f>P165+P167</f>
        <v>898.59999999999991</v>
      </c>
      <c r="Q164" s="57">
        <f t="shared" si="0"/>
        <v>0.37390255065950978</v>
      </c>
      <c r="R164" s="20"/>
      <c r="S164" s="35">
        <f>O6+O32+O71+O76+O86+O102+O108+O134+O143+O150+O154+O161</f>
        <v>860850.70000000007</v>
      </c>
      <c r="T164" s="35">
        <f>P6+P32+P71+P76+P86+P102+P108+P134+P143+P150+P154+P161</f>
        <v>557012.60000000021</v>
      </c>
    </row>
    <row r="165" spans="1:20" ht="29.25" customHeight="1" x14ac:dyDescent="0.25">
      <c r="A165" s="6"/>
      <c r="B165" s="65"/>
      <c r="C165" s="65"/>
      <c r="D165" s="65"/>
      <c r="E165" s="10"/>
      <c r="F165" s="66"/>
      <c r="G165" s="66"/>
      <c r="H165" s="66"/>
      <c r="I165" s="66"/>
      <c r="J165" s="7"/>
      <c r="K165" s="8"/>
      <c r="L165" s="9"/>
      <c r="M165" s="41" t="s">
        <v>402</v>
      </c>
      <c r="N165" s="42" t="s">
        <v>403</v>
      </c>
      <c r="O165" s="43">
        <f>O166</f>
        <v>980</v>
      </c>
      <c r="P165" s="43">
        <f>P166</f>
        <v>0</v>
      </c>
      <c r="Q165" s="58">
        <f t="shared" si="0"/>
        <v>0</v>
      </c>
      <c r="R165" s="20"/>
      <c r="S165" s="35">
        <f>O164+O171+O179+O188+O193+O214+O222+O225+O228+O232+O242+O248</f>
        <v>125365.8</v>
      </c>
      <c r="T165" s="35">
        <f>P164+P171+P179+P188+P193+P214+P222+P225+P228+P232+P242+P248</f>
        <v>56898.899999999994</v>
      </c>
    </row>
    <row r="166" spans="1:20" ht="77.25" customHeight="1" x14ac:dyDescent="0.25">
      <c r="A166" s="6"/>
      <c r="B166" s="69"/>
      <c r="C166" s="69"/>
      <c r="D166" s="69"/>
      <c r="E166" s="10"/>
      <c r="F166" s="70"/>
      <c r="G166" s="70"/>
      <c r="H166" s="70"/>
      <c r="I166" s="70"/>
      <c r="J166" s="7"/>
      <c r="K166" s="8"/>
      <c r="L166" s="9"/>
      <c r="M166" s="21" t="s">
        <v>529</v>
      </c>
      <c r="N166" s="11" t="s">
        <v>530</v>
      </c>
      <c r="O166" s="22">
        <v>980</v>
      </c>
      <c r="P166" s="22">
        <v>0</v>
      </c>
      <c r="Q166" s="59">
        <f t="shared" si="0"/>
        <v>0</v>
      </c>
      <c r="R166" s="20"/>
    </row>
    <row r="167" spans="1:20" ht="18.75" customHeight="1" x14ac:dyDescent="0.25">
      <c r="A167" s="6"/>
      <c r="B167" s="84"/>
      <c r="C167" s="84"/>
      <c r="D167" s="84"/>
      <c r="E167" s="10"/>
      <c r="F167" s="85"/>
      <c r="G167" s="85"/>
      <c r="H167" s="85"/>
      <c r="I167" s="85"/>
      <c r="J167" s="7"/>
      <c r="K167" s="8"/>
      <c r="L167" s="9"/>
      <c r="M167" s="41" t="s">
        <v>531</v>
      </c>
      <c r="N167" s="42" t="s">
        <v>532</v>
      </c>
      <c r="O167" s="43">
        <f>O168+O169+O170</f>
        <v>1423.3</v>
      </c>
      <c r="P167" s="43">
        <f>P168+P169+P170</f>
        <v>898.59999999999991</v>
      </c>
      <c r="Q167" s="58">
        <f t="shared" si="0"/>
        <v>0.63134968032038219</v>
      </c>
      <c r="R167" s="20"/>
    </row>
    <row r="168" spans="1:20" ht="19.5" customHeight="1" x14ac:dyDescent="0.25">
      <c r="A168" s="6"/>
      <c r="B168" s="84"/>
      <c r="C168" s="84"/>
      <c r="D168" s="84"/>
      <c r="E168" s="10"/>
      <c r="F168" s="85"/>
      <c r="G168" s="85"/>
      <c r="H168" s="85"/>
      <c r="I168" s="85"/>
      <c r="J168" s="7"/>
      <c r="K168" s="8"/>
      <c r="L168" s="9"/>
      <c r="M168" s="21" t="s">
        <v>533</v>
      </c>
      <c r="N168" s="11" t="s">
        <v>534</v>
      </c>
      <c r="O168" s="22">
        <v>300</v>
      </c>
      <c r="P168" s="22">
        <v>299.8</v>
      </c>
      <c r="Q168" s="59">
        <f t="shared" si="0"/>
        <v>0.99933333333333341</v>
      </c>
      <c r="R168" s="20"/>
    </row>
    <row r="169" spans="1:20" ht="31.5" customHeight="1" x14ac:dyDescent="0.25">
      <c r="A169" s="6"/>
      <c r="B169" s="84"/>
      <c r="C169" s="84"/>
      <c r="D169" s="84"/>
      <c r="E169" s="10"/>
      <c r="F169" s="85"/>
      <c r="G169" s="85"/>
      <c r="H169" s="85"/>
      <c r="I169" s="85"/>
      <c r="J169" s="7"/>
      <c r="K169" s="8"/>
      <c r="L169" s="9"/>
      <c r="M169" s="21" t="s">
        <v>535</v>
      </c>
      <c r="N169" s="11" t="s">
        <v>536</v>
      </c>
      <c r="O169" s="22">
        <v>749</v>
      </c>
      <c r="P169" s="22">
        <v>598.79999999999995</v>
      </c>
      <c r="Q169" s="59">
        <f t="shared" si="0"/>
        <v>0.79946595460614145</v>
      </c>
      <c r="R169" s="20"/>
    </row>
    <row r="170" spans="1:20" ht="45.75" customHeight="1" x14ac:dyDescent="0.25">
      <c r="A170" s="6"/>
      <c r="B170" s="84"/>
      <c r="C170" s="84"/>
      <c r="D170" s="84"/>
      <c r="E170" s="10"/>
      <c r="F170" s="85"/>
      <c r="G170" s="85"/>
      <c r="H170" s="85"/>
      <c r="I170" s="85"/>
      <c r="J170" s="7"/>
      <c r="K170" s="8"/>
      <c r="L170" s="9"/>
      <c r="M170" s="21" t="s">
        <v>537</v>
      </c>
      <c r="N170" s="11" t="s">
        <v>538</v>
      </c>
      <c r="O170" s="22">
        <v>374.3</v>
      </c>
      <c r="P170" s="22">
        <v>0</v>
      </c>
      <c r="Q170" s="59">
        <f t="shared" si="0"/>
        <v>0</v>
      </c>
      <c r="R170" s="20"/>
    </row>
    <row r="171" spans="1:20" ht="15.75" customHeight="1" x14ac:dyDescent="0.25">
      <c r="A171" s="6"/>
      <c r="B171" s="84"/>
      <c r="C171" s="84"/>
      <c r="D171" s="84"/>
      <c r="E171" s="10"/>
      <c r="F171" s="85"/>
      <c r="G171" s="85"/>
      <c r="H171" s="85"/>
      <c r="I171" s="85"/>
      <c r="J171" s="7"/>
      <c r="K171" s="8"/>
      <c r="L171" s="9"/>
      <c r="M171" s="24" t="s">
        <v>539</v>
      </c>
      <c r="N171" s="25" t="s">
        <v>540</v>
      </c>
      <c r="O171" s="26">
        <f>O172+O177</f>
        <v>16694.5</v>
      </c>
      <c r="P171" s="26">
        <f>P172+P177</f>
        <v>7084.7</v>
      </c>
      <c r="Q171" s="57">
        <f t="shared" si="0"/>
        <v>0.42437329659468687</v>
      </c>
      <c r="R171" s="20"/>
    </row>
    <row r="172" spans="1:20" ht="30.75" customHeight="1" x14ac:dyDescent="0.25">
      <c r="A172" s="6"/>
      <c r="B172" s="84"/>
      <c r="C172" s="84"/>
      <c r="D172" s="84"/>
      <c r="E172" s="10"/>
      <c r="F172" s="85"/>
      <c r="G172" s="85"/>
      <c r="H172" s="85"/>
      <c r="I172" s="85"/>
      <c r="J172" s="7"/>
      <c r="K172" s="8"/>
      <c r="L172" s="9"/>
      <c r="M172" s="41" t="s">
        <v>541</v>
      </c>
      <c r="N172" s="42" t="s">
        <v>542</v>
      </c>
      <c r="O172" s="43">
        <f>O173+O174+O175+O176</f>
        <v>10194.5</v>
      </c>
      <c r="P172" s="43">
        <f>P173+P174+P175+P176</f>
        <v>3486.7999999999997</v>
      </c>
      <c r="Q172" s="58">
        <f t="shared" si="0"/>
        <v>0.34202756388248562</v>
      </c>
      <c r="R172" s="20"/>
    </row>
    <row r="173" spans="1:20" ht="45.75" customHeight="1" x14ac:dyDescent="0.25">
      <c r="A173" s="6"/>
      <c r="B173" s="84"/>
      <c r="C173" s="84"/>
      <c r="D173" s="84"/>
      <c r="E173" s="10"/>
      <c r="F173" s="85"/>
      <c r="G173" s="85"/>
      <c r="H173" s="85"/>
      <c r="I173" s="85"/>
      <c r="J173" s="7"/>
      <c r="K173" s="8"/>
      <c r="L173" s="9"/>
      <c r="M173" s="21" t="s">
        <v>543</v>
      </c>
      <c r="N173" s="11" t="s">
        <v>544</v>
      </c>
      <c r="O173" s="22">
        <v>2697</v>
      </c>
      <c r="P173" s="22">
        <v>1887.9</v>
      </c>
      <c r="Q173" s="59">
        <f t="shared" si="0"/>
        <v>0.70000000000000007</v>
      </c>
      <c r="R173" s="20"/>
    </row>
    <row r="174" spans="1:20" ht="75" customHeight="1" x14ac:dyDescent="0.25">
      <c r="A174" s="6"/>
      <c r="B174" s="84"/>
      <c r="C174" s="84"/>
      <c r="D174" s="84"/>
      <c r="E174" s="10"/>
      <c r="F174" s="85"/>
      <c r="G174" s="85"/>
      <c r="H174" s="85"/>
      <c r="I174" s="85"/>
      <c r="J174" s="7"/>
      <c r="K174" s="8"/>
      <c r="L174" s="9"/>
      <c r="M174" s="21" t="s">
        <v>545</v>
      </c>
      <c r="N174" s="11" t="s">
        <v>546</v>
      </c>
      <c r="O174" s="22">
        <v>2300</v>
      </c>
      <c r="P174" s="22">
        <v>1497.3</v>
      </c>
      <c r="Q174" s="59">
        <f t="shared" si="0"/>
        <v>0.65100000000000002</v>
      </c>
      <c r="R174" s="20"/>
    </row>
    <row r="175" spans="1:20" ht="76.5" customHeight="1" x14ac:dyDescent="0.25">
      <c r="A175" s="6"/>
      <c r="B175" s="84"/>
      <c r="C175" s="84"/>
      <c r="D175" s="84"/>
      <c r="E175" s="10"/>
      <c r="F175" s="85"/>
      <c r="G175" s="85"/>
      <c r="H175" s="85"/>
      <c r="I175" s="85"/>
      <c r="J175" s="7"/>
      <c r="K175" s="8"/>
      <c r="L175" s="9"/>
      <c r="M175" s="21" t="s">
        <v>547</v>
      </c>
      <c r="N175" s="11" t="s">
        <v>548</v>
      </c>
      <c r="O175" s="22">
        <v>197.5</v>
      </c>
      <c r="P175" s="22">
        <v>101.6</v>
      </c>
      <c r="Q175" s="59">
        <f t="shared" si="0"/>
        <v>0.51443037974683536</v>
      </c>
      <c r="R175" s="20"/>
    </row>
    <row r="176" spans="1:20" ht="48.75" customHeight="1" x14ac:dyDescent="0.25">
      <c r="A176" s="6"/>
      <c r="B176" s="99"/>
      <c r="C176" s="99"/>
      <c r="D176" s="99"/>
      <c r="E176" s="10"/>
      <c r="F176" s="100"/>
      <c r="G176" s="100"/>
      <c r="H176" s="100"/>
      <c r="I176" s="100"/>
      <c r="J176" s="7"/>
      <c r="K176" s="8"/>
      <c r="L176" s="9"/>
      <c r="M176" s="21" t="s">
        <v>603</v>
      </c>
      <c r="N176" s="11" t="s">
        <v>602</v>
      </c>
      <c r="O176" s="22">
        <v>5000</v>
      </c>
      <c r="P176" s="22">
        <v>0</v>
      </c>
      <c r="Q176" s="59">
        <f t="shared" si="0"/>
        <v>0</v>
      </c>
      <c r="R176" s="20"/>
    </row>
    <row r="177" spans="1:18" ht="31.5" customHeight="1" x14ac:dyDescent="0.25">
      <c r="A177" s="6"/>
      <c r="B177" s="84"/>
      <c r="C177" s="84"/>
      <c r="D177" s="84"/>
      <c r="E177" s="10"/>
      <c r="F177" s="85"/>
      <c r="G177" s="85"/>
      <c r="H177" s="85"/>
      <c r="I177" s="85"/>
      <c r="J177" s="7"/>
      <c r="K177" s="8"/>
      <c r="L177" s="9"/>
      <c r="M177" s="41" t="s">
        <v>549</v>
      </c>
      <c r="N177" s="42" t="s">
        <v>550</v>
      </c>
      <c r="O177" s="43">
        <f>O178</f>
        <v>6500</v>
      </c>
      <c r="P177" s="43">
        <f>P178</f>
        <v>3597.9</v>
      </c>
      <c r="Q177" s="58">
        <f t="shared" si="0"/>
        <v>0.5535230769230769</v>
      </c>
      <c r="R177" s="20"/>
    </row>
    <row r="178" spans="1:18" ht="122.25" customHeight="1" x14ac:dyDescent="0.25">
      <c r="A178" s="6"/>
      <c r="B178" s="84"/>
      <c r="C178" s="84"/>
      <c r="D178" s="84"/>
      <c r="E178" s="10"/>
      <c r="F178" s="85"/>
      <c r="G178" s="85"/>
      <c r="H178" s="85"/>
      <c r="I178" s="85"/>
      <c r="J178" s="7"/>
      <c r="K178" s="8"/>
      <c r="L178" s="9"/>
      <c r="M178" s="21" t="s">
        <v>551</v>
      </c>
      <c r="N178" s="11" t="s">
        <v>552</v>
      </c>
      <c r="O178" s="22">
        <v>6500</v>
      </c>
      <c r="P178" s="22">
        <v>3597.9</v>
      </c>
      <c r="Q178" s="59">
        <f t="shared" si="0"/>
        <v>0.5535230769230769</v>
      </c>
      <c r="R178" s="20"/>
    </row>
    <row r="179" spans="1:18" ht="44.25" customHeight="1" x14ac:dyDescent="0.25">
      <c r="A179" s="6"/>
      <c r="B179" s="55"/>
      <c r="C179" s="54"/>
      <c r="D179" s="54"/>
      <c r="E179" s="10"/>
      <c r="F179" s="54"/>
      <c r="G179" s="54"/>
      <c r="H179" s="54"/>
      <c r="I179" s="54"/>
      <c r="J179" s="7"/>
      <c r="K179" s="8"/>
      <c r="L179" s="9"/>
      <c r="M179" s="82" t="s">
        <v>299</v>
      </c>
      <c r="N179" s="25" t="s">
        <v>300</v>
      </c>
      <c r="O179" s="26">
        <f>O180+O183+O186</f>
        <v>36976.699999999997</v>
      </c>
      <c r="P179" s="26">
        <f>P180+P183+P186</f>
        <v>3704.7</v>
      </c>
      <c r="Q179" s="57">
        <f t="shared" si="0"/>
        <v>0.10019011972404245</v>
      </c>
      <c r="R179" s="20"/>
    </row>
    <row r="180" spans="1:18" ht="29.25" customHeight="1" x14ac:dyDescent="0.25">
      <c r="A180" s="6"/>
      <c r="B180" s="55"/>
      <c r="C180" s="54"/>
      <c r="D180" s="54"/>
      <c r="E180" s="10"/>
      <c r="F180" s="54"/>
      <c r="G180" s="54"/>
      <c r="H180" s="54"/>
      <c r="I180" s="54"/>
      <c r="J180" s="7"/>
      <c r="K180" s="8"/>
      <c r="L180" s="9"/>
      <c r="M180" s="83" t="s">
        <v>301</v>
      </c>
      <c r="N180" s="42" t="s">
        <v>302</v>
      </c>
      <c r="O180" s="43">
        <f>O181+O182</f>
        <v>19058.899999999998</v>
      </c>
      <c r="P180" s="43">
        <f>P181+P182</f>
        <v>3704.7</v>
      </c>
      <c r="Q180" s="58">
        <f t="shared" si="0"/>
        <v>0.19438162748112431</v>
      </c>
      <c r="R180" s="20"/>
    </row>
    <row r="181" spans="1:18" ht="48.75" customHeight="1" x14ac:dyDescent="0.25">
      <c r="A181" s="6"/>
      <c r="B181" s="64"/>
      <c r="C181" s="66"/>
      <c r="D181" s="66"/>
      <c r="E181" s="10"/>
      <c r="F181" s="66"/>
      <c r="G181" s="66"/>
      <c r="H181" s="66"/>
      <c r="I181" s="66"/>
      <c r="J181" s="7"/>
      <c r="K181" s="8"/>
      <c r="L181" s="9"/>
      <c r="M181" s="21" t="s">
        <v>326</v>
      </c>
      <c r="N181" s="11" t="s">
        <v>327</v>
      </c>
      <c r="O181" s="22">
        <v>16961.8</v>
      </c>
      <c r="P181" s="22">
        <v>2236.6999999999998</v>
      </c>
      <c r="Q181" s="59">
        <f t="shared" si="0"/>
        <v>0.13186690091853459</v>
      </c>
      <c r="R181" s="20"/>
    </row>
    <row r="182" spans="1:18" ht="59.25" customHeight="1" x14ac:dyDescent="0.25">
      <c r="A182" s="6"/>
      <c r="B182" s="88"/>
      <c r="C182" s="85"/>
      <c r="D182" s="85"/>
      <c r="E182" s="10"/>
      <c r="F182" s="85"/>
      <c r="G182" s="85"/>
      <c r="H182" s="85"/>
      <c r="I182" s="85"/>
      <c r="J182" s="7"/>
      <c r="K182" s="8"/>
      <c r="L182" s="9"/>
      <c r="M182" s="21" t="s">
        <v>553</v>
      </c>
      <c r="N182" s="11" t="s">
        <v>554</v>
      </c>
      <c r="O182" s="22">
        <v>2097.1</v>
      </c>
      <c r="P182" s="22">
        <v>1468</v>
      </c>
      <c r="Q182" s="59">
        <f t="shared" si="0"/>
        <v>0.70001430546945786</v>
      </c>
      <c r="R182" s="20"/>
    </row>
    <row r="183" spans="1:18" ht="31.5" customHeight="1" x14ac:dyDescent="0.25">
      <c r="A183" s="6"/>
      <c r="B183" s="88"/>
      <c r="C183" s="85"/>
      <c r="D183" s="85"/>
      <c r="E183" s="10"/>
      <c r="F183" s="85"/>
      <c r="G183" s="85"/>
      <c r="H183" s="85"/>
      <c r="I183" s="85"/>
      <c r="J183" s="7"/>
      <c r="K183" s="8"/>
      <c r="L183" s="9"/>
      <c r="M183" s="41" t="s">
        <v>555</v>
      </c>
      <c r="N183" s="42" t="s">
        <v>556</v>
      </c>
      <c r="O183" s="43">
        <f>O184+O185</f>
        <v>17263.3</v>
      </c>
      <c r="P183" s="43">
        <f>P184+P185</f>
        <v>0</v>
      </c>
      <c r="Q183" s="58">
        <f t="shared" si="0"/>
        <v>0</v>
      </c>
      <c r="R183" s="20"/>
    </row>
    <row r="184" spans="1:18" ht="45.75" customHeight="1" x14ac:dyDescent="0.25">
      <c r="A184" s="6"/>
      <c r="B184" s="93"/>
      <c r="C184" s="94"/>
      <c r="D184" s="94"/>
      <c r="E184" s="10"/>
      <c r="F184" s="94"/>
      <c r="G184" s="94"/>
      <c r="H184" s="94"/>
      <c r="I184" s="94"/>
      <c r="J184" s="7"/>
      <c r="K184" s="8"/>
      <c r="L184" s="9"/>
      <c r="M184" s="21" t="s">
        <v>585</v>
      </c>
      <c r="N184" s="11" t="s">
        <v>586</v>
      </c>
      <c r="O184" s="22">
        <v>12500</v>
      </c>
      <c r="P184" s="22">
        <v>0</v>
      </c>
      <c r="Q184" s="59">
        <f t="shared" si="0"/>
        <v>0</v>
      </c>
      <c r="R184" s="20"/>
    </row>
    <row r="185" spans="1:18" ht="88.5" customHeight="1" x14ac:dyDescent="0.25">
      <c r="A185" s="6"/>
      <c r="B185" s="88"/>
      <c r="C185" s="85"/>
      <c r="D185" s="85"/>
      <c r="E185" s="10"/>
      <c r="F185" s="85"/>
      <c r="G185" s="85"/>
      <c r="H185" s="85"/>
      <c r="I185" s="85"/>
      <c r="J185" s="7"/>
      <c r="K185" s="8"/>
      <c r="L185" s="9"/>
      <c r="M185" s="21" t="s">
        <v>557</v>
      </c>
      <c r="N185" s="11" t="s">
        <v>558</v>
      </c>
      <c r="O185" s="22">
        <v>4763.3</v>
      </c>
      <c r="P185" s="22">
        <v>0</v>
      </c>
      <c r="Q185" s="59">
        <f t="shared" si="0"/>
        <v>0</v>
      </c>
      <c r="R185" s="20"/>
    </row>
    <row r="186" spans="1:18" ht="19.5" customHeight="1" x14ac:dyDescent="0.25">
      <c r="A186" s="6"/>
      <c r="B186" s="88"/>
      <c r="C186" s="85"/>
      <c r="D186" s="85"/>
      <c r="E186" s="10"/>
      <c r="F186" s="85"/>
      <c r="G186" s="85"/>
      <c r="H186" s="85"/>
      <c r="I186" s="85"/>
      <c r="J186" s="7"/>
      <c r="K186" s="8"/>
      <c r="L186" s="9"/>
      <c r="M186" s="41" t="s">
        <v>559</v>
      </c>
      <c r="N186" s="42" t="s">
        <v>560</v>
      </c>
      <c r="O186" s="43">
        <f>O187</f>
        <v>654.5</v>
      </c>
      <c r="P186" s="43">
        <f>P187</f>
        <v>0</v>
      </c>
      <c r="Q186" s="58">
        <f t="shared" si="0"/>
        <v>0</v>
      </c>
      <c r="R186" s="20"/>
    </row>
    <row r="187" spans="1:18" ht="46.5" customHeight="1" x14ac:dyDescent="0.25">
      <c r="A187" s="6"/>
      <c r="B187" s="88"/>
      <c r="C187" s="85"/>
      <c r="D187" s="85"/>
      <c r="E187" s="10"/>
      <c r="F187" s="85"/>
      <c r="G187" s="85"/>
      <c r="H187" s="85"/>
      <c r="I187" s="85"/>
      <c r="J187" s="7"/>
      <c r="K187" s="8"/>
      <c r="L187" s="9"/>
      <c r="M187" s="21" t="s">
        <v>561</v>
      </c>
      <c r="N187" s="11" t="s">
        <v>562</v>
      </c>
      <c r="O187" s="22">
        <v>654.5</v>
      </c>
      <c r="P187" s="22">
        <v>0</v>
      </c>
      <c r="Q187" s="59">
        <f t="shared" si="0"/>
        <v>0</v>
      </c>
      <c r="R187" s="20"/>
    </row>
    <row r="188" spans="1:18" ht="47.25" customHeight="1" x14ac:dyDescent="0.25">
      <c r="A188" s="6"/>
      <c r="B188" s="55"/>
      <c r="C188" s="54"/>
      <c r="D188" s="54"/>
      <c r="E188" s="10"/>
      <c r="F188" s="54"/>
      <c r="G188" s="54"/>
      <c r="H188" s="54"/>
      <c r="I188" s="54"/>
      <c r="J188" s="7"/>
      <c r="K188" s="8"/>
      <c r="L188" s="9"/>
      <c r="M188" s="24" t="s">
        <v>303</v>
      </c>
      <c r="N188" s="25" t="s">
        <v>304</v>
      </c>
      <c r="O188" s="26">
        <f t="shared" ref="O188:P188" si="5">O189</f>
        <v>971.9</v>
      </c>
      <c r="P188" s="26">
        <f t="shared" si="5"/>
        <v>622.29999999999995</v>
      </c>
      <c r="Q188" s="57">
        <f t="shared" si="0"/>
        <v>0.64029221113283252</v>
      </c>
      <c r="R188" s="20"/>
    </row>
    <row r="189" spans="1:18" ht="18.75" customHeight="1" x14ac:dyDescent="0.25">
      <c r="A189" s="6"/>
      <c r="B189" s="55"/>
      <c r="C189" s="54"/>
      <c r="D189" s="54"/>
      <c r="E189" s="10"/>
      <c r="F189" s="54"/>
      <c r="G189" s="54"/>
      <c r="H189" s="54"/>
      <c r="I189" s="54"/>
      <c r="J189" s="7"/>
      <c r="K189" s="8"/>
      <c r="L189" s="9"/>
      <c r="M189" s="41" t="s">
        <v>305</v>
      </c>
      <c r="N189" s="42" t="s">
        <v>306</v>
      </c>
      <c r="O189" s="43">
        <f>O190+O191+O192</f>
        <v>971.9</v>
      </c>
      <c r="P189" s="43">
        <f t="shared" ref="P189:Q189" si="6">P190+P191+P192</f>
        <v>622.29999999999995</v>
      </c>
      <c r="Q189" s="43">
        <f t="shared" si="6"/>
        <v>1.8123010077775104</v>
      </c>
      <c r="R189" s="20"/>
    </row>
    <row r="190" spans="1:18" ht="46.5" customHeight="1" x14ac:dyDescent="0.25">
      <c r="A190" s="6"/>
      <c r="B190" s="55"/>
      <c r="C190" s="54"/>
      <c r="D190" s="54"/>
      <c r="E190" s="10"/>
      <c r="F190" s="54"/>
      <c r="G190" s="54"/>
      <c r="H190" s="54"/>
      <c r="I190" s="54"/>
      <c r="J190" s="7"/>
      <c r="K190" s="8"/>
      <c r="L190" s="9"/>
      <c r="M190" s="21" t="s">
        <v>307</v>
      </c>
      <c r="N190" s="11" t="s">
        <v>308</v>
      </c>
      <c r="O190" s="22">
        <v>54.5</v>
      </c>
      <c r="P190" s="22">
        <v>27.8</v>
      </c>
      <c r="Q190" s="59">
        <f t="shared" ref="Q190:Q234" si="7">P190/O190</f>
        <v>0.51009174311926608</v>
      </c>
      <c r="R190" s="20"/>
    </row>
    <row r="191" spans="1:18" ht="33.75" customHeight="1" x14ac:dyDescent="0.25">
      <c r="A191" s="6"/>
      <c r="B191" s="88"/>
      <c r="C191" s="85"/>
      <c r="D191" s="85"/>
      <c r="E191" s="10"/>
      <c r="F191" s="85"/>
      <c r="G191" s="85"/>
      <c r="H191" s="85"/>
      <c r="I191" s="85"/>
      <c r="J191" s="7"/>
      <c r="K191" s="8"/>
      <c r="L191" s="9"/>
      <c r="M191" s="21" t="s">
        <v>563</v>
      </c>
      <c r="N191" s="11" t="s">
        <v>564</v>
      </c>
      <c r="O191" s="22">
        <v>617.4</v>
      </c>
      <c r="P191" s="22">
        <v>396.5</v>
      </c>
      <c r="Q191" s="59">
        <f t="shared" si="7"/>
        <v>0.64220926465824424</v>
      </c>
      <c r="R191" s="20"/>
    </row>
    <row r="192" spans="1:18" ht="45.75" customHeight="1" x14ac:dyDescent="0.25">
      <c r="A192" s="6"/>
      <c r="B192" s="96"/>
      <c r="C192" s="94"/>
      <c r="D192" s="94"/>
      <c r="E192" s="10"/>
      <c r="F192" s="94"/>
      <c r="G192" s="94"/>
      <c r="H192" s="94"/>
      <c r="I192" s="94"/>
      <c r="J192" s="7"/>
      <c r="K192" s="8"/>
      <c r="L192" s="9"/>
      <c r="M192" s="21" t="s">
        <v>584</v>
      </c>
      <c r="N192" s="11" t="s">
        <v>583</v>
      </c>
      <c r="O192" s="22">
        <v>300</v>
      </c>
      <c r="P192" s="22">
        <v>198</v>
      </c>
      <c r="Q192" s="59">
        <f t="shared" ref="Q192" si="8">P192/O192</f>
        <v>0.66</v>
      </c>
      <c r="R192" s="20"/>
    </row>
    <row r="193" spans="1:21" s="28" customFormat="1" ht="33.75" customHeight="1" x14ac:dyDescent="0.25">
      <c r="A193" s="23"/>
      <c r="B193" s="108" t="s">
        <v>68</v>
      </c>
      <c r="C193" s="108"/>
      <c r="D193" s="108"/>
      <c r="E193" s="32">
        <v>102</v>
      </c>
      <c r="F193" s="109"/>
      <c r="G193" s="109"/>
      <c r="H193" s="109"/>
      <c r="I193" s="109"/>
      <c r="J193" s="29" t="s">
        <v>279</v>
      </c>
      <c r="K193" s="30">
        <v>120</v>
      </c>
      <c r="L193" s="31"/>
      <c r="M193" s="24" t="s">
        <v>75</v>
      </c>
      <c r="N193" s="25" t="s">
        <v>74</v>
      </c>
      <c r="O193" s="26">
        <f>O194+O197+O200+O203+O206+O209+O211</f>
        <v>51294.400000000001</v>
      </c>
      <c r="P193" s="26">
        <f>P194+P197+P200+P203+P206+P209+P211</f>
        <v>37226.700000000004</v>
      </c>
      <c r="Q193" s="57">
        <f t="shared" si="7"/>
        <v>0.72574589038959425</v>
      </c>
      <c r="R193" s="27"/>
      <c r="S193" s="34"/>
    </row>
    <row r="194" spans="1:21" s="46" customFormat="1" ht="33" customHeight="1" x14ac:dyDescent="0.25">
      <c r="A194" s="36"/>
      <c r="B194" s="101" t="s">
        <v>280</v>
      </c>
      <c r="C194" s="101"/>
      <c r="D194" s="101"/>
      <c r="E194" s="37">
        <v>102</v>
      </c>
      <c r="F194" s="107"/>
      <c r="G194" s="107"/>
      <c r="H194" s="107"/>
      <c r="I194" s="107"/>
      <c r="J194" s="38" t="s">
        <v>279</v>
      </c>
      <c r="K194" s="39">
        <v>120</v>
      </c>
      <c r="L194" s="40"/>
      <c r="M194" s="41" t="s">
        <v>283</v>
      </c>
      <c r="N194" s="42" t="s">
        <v>282</v>
      </c>
      <c r="O194" s="43">
        <f>O195+O196</f>
        <v>1243.3</v>
      </c>
      <c r="P194" s="43">
        <f>P195+P196</f>
        <v>974.4</v>
      </c>
      <c r="Q194" s="58">
        <f t="shared" si="7"/>
        <v>0.78372074318346341</v>
      </c>
      <c r="R194" s="44"/>
      <c r="S194" s="45"/>
    </row>
    <row r="195" spans="1:21" ht="62.25" customHeight="1" x14ac:dyDescent="0.25">
      <c r="A195" s="6"/>
      <c r="B195" s="102" t="s">
        <v>279</v>
      </c>
      <c r="C195" s="102"/>
      <c r="D195" s="102"/>
      <c r="E195" s="10">
        <v>102</v>
      </c>
      <c r="F195" s="103"/>
      <c r="G195" s="103"/>
      <c r="H195" s="103"/>
      <c r="I195" s="103"/>
      <c r="J195" s="7" t="s">
        <v>279</v>
      </c>
      <c r="K195" s="8">
        <v>120</v>
      </c>
      <c r="L195" s="9"/>
      <c r="M195" s="21" t="s">
        <v>281</v>
      </c>
      <c r="N195" s="11" t="s">
        <v>278</v>
      </c>
      <c r="O195" s="22">
        <v>1212.7</v>
      </c>
      <c r="P195" s="22">
        <v>957.6</v>
      </c>
      <c r="Q195" s="59">
        <f t="shared" si="7"/>
        <v>0.78964294549352687</v>
      </c>
      <c r="R195" s="20"/>
    </row>
    <row r="196" spans="1:21" ht="62.25" customHeight="1" x14ac:dyDescent="0.25">
      <c r="A196" s="6"/>
      <c r="B196" s="74"/>
      <c r="C196" s="74"/>
      <c r="D196" s="74"/>
      <c r="E196" s="10"/>
      <c r="F196" s="72"/>
      <c r="G196" s="72"/>
      <c r="H196" s="72"/>
      <c r="I196" s="72"/>
      <c r="J196" s="7"/>
      <c r="K196" s="8"/>
      <c r="L196" s="9"/>
      <c r="M196" s="21" t="s">
        <v>405</v>
      </c>
      <c r="N196" s="11" t="s">
        <v>406</v>
      </c>
      <c r="O196" s="22">
        <v>30.6</v>
      </c>
      <c r="P196" s="22">
        <v>16.8</v>
      </c>
      <c r="Q196" s="59">
        <f t="shared" si="7"/>
        <v>0.5490196078431373</v>
      </c>
      <c r="R196" s="20"/>
    </row>
    <row r="197" spans="1:21" s="46" customFormat="1" ht="32.25" customHeight="1" x14ac:dyDescent="0.25">
      <c r="A197" s="36"/>
      <c r="B197" s="101" t="s">
        <v>271</v>
      </c>
      <c r="C197" s="101"/>
      <c r="D197" s="101"/>
      <c r="E197" s="37">
        <v>103</v>
      </c>
      <c r="F197" s="107"/>
      <c r="G197" s="107"/>
      <c r="H197" s="107"/>
      <c r="I197" s="107"/>
      <c r="J197" s="38" t="s">
        <v>270</v>
      </c>
      <c r="K197" s="39">
        <v>240</v>
      </c>
      <c r="L197" s="40"/>
      <c r="M197" s="41" t="s">
        <v>277</v>
      </c>
      <c r="N197" s="42" t="s">
        <v>276</v>
      </c>
      <c r="O197" s="43">
        <f>O198+O199</f>
        <v>2038.7</v>
      </c>
      <c r="P197" s="43">
        <f>P198+P199</f>
        <v>1518.6</v>
      </c>
      <c r="Q197" s="58">
        <f t="shared" si="7"/>
        <v>0.74488644724579378</v>
      </c>
      <c r="R197" s="44"/>
      <c r="S197" s="45"/>
    </row>
    <row r="198" spans="1:21" ht="60.75" customHeight="1" x14ac:dyDescent="0.25">
      <c r="A198" s="6"/>
      <c r="B198" s="102" t="s">
        <v>274</v>
      </c>
      <c r="C198" s="102"/>
      <c r="D198" s="102"/>
      <c r="E198" s="10">
        <v>103</v>
      </c>
      <c r="F198" s="103"/>
      <c r="G198" s="103"/>
      <c r="H198" s="103"/>
      <c r="I198" s="103"/>
      <c r="J198" s="7" t="s">
        <v>274</v>
      </c>
      <c r="K198" s="8">
        <v>120</v>
      </c>
      <c r="L198" s="9"/>
      <c r="M198" s="21" t="s">
        <v>275</v>
      </c>
      <c r="N198" s="11" t="s">
        <v>273</v>
      </c>
      <c r="O198" s="22">
        <v>1810.3</v>
      </c>
      <c r="P198" s="22">
        <v>1390.1</v>
      </c>
      <c r="Q198" s="59">
        <f t="shared" si="7"/>
        <v>0.76788377616969561</v>
      </c>
      <c r="R198" s="20"/>
    </row>
    <row r="199" spans="1:21" ht="49.5" customHeight="1" x14ac:dyDescent="0.25">
      <c r="A199" s="6"/>
      <c r="B199" s="102" t="s">
        <v>270</v>
      </c>
      <c r="C199" s="102"/>
      <c r="D199" s="102"/>
      <c r="E199" s="10">
        <v>103</v>
      </c>
      <c r="F199" s="103"/>
      <c r="G199" s="103"/>
      <c r="H199" s="103"/>
      <c r="I199" s="103"/>
      <c r="J199" s="7" t="s">
        <v>270</v>
      </c>
      <c r="K199" s="8">
        <v>240</v>
      </c>
      <c r="L199" s="9"/>
      <c r="M199" s="21" t="s">
        <v>272</v>
      </c>
      <c r="N199" s="11" t="s">
        <v>269</v>
      </c>
      <c r="O199" s="22">
        <v>228.4</v>
      </c>
      <c r="P199" s="22">
        <v>128.5</v>
      </c>
      <c r="Q199" s="59">
        <f t="shared" si="7"/>
        <v>0.56260945709281962</v>
      </c>
      <c r="R199" s="20"/>
    </row>
    <row r="200" spans="1:21" s="46" customFormat="1" ht="32.25" customHeight="1" x14ac:dyDescent="0.25">
      <c r="A200" s="36"/>
      <c r="B200" s="101" t="s">
        <v>256</v>
      </c>
      <c r="C200" s="101"/>
      <c r="D200" s="101"/>
      <c r="E200" s="37">
        <v>106</v>
      </c>
      <c r="F200" s="107"/>
      <c r="G200" s="107"/>
      <c r="H200" s="107"/>
      <c r="I200" s="107"/>
      <c r="J200" s="38" t="s">
        <v>255</v>
      </c>
      <c r="K200" s="39">
        <v>850</v>
      </c>
      <c r="L200" s="40"/>
      <c r="M200" s="41" t="s">
        <v>262</v>
      </c>
      <c r="N200" s="42" t="s">
        <v>261</v>
      </c>
      <c r="O200" s="43">
        <f>O201+O202</f>
        <v>1571.4</v>
      </c>
      <c r="P200" s="43">
        <f>P201+P202</f>
        <v>1185.3</v>
      </c>
      <c r="Q200" s="58">
        <f t="shared" si="7"/>
        <v>0.75429553264604798</v>
      </c>
      <c r="R200" s="44"/>
      <c r="S200" s="45"/>
    </row>
    <row r="201" spans="1:21" ht="62.25" customHeight="1" x14ac:dyDescent="0.25">
      <c r="A201" s="6"/>
      <c r="B201" s="102" t="s">
        <v>259</v>
      </c>
      <c r="C201" s="102"/>
      <c r="D201" s="102"/>
      <c r="E201" s="10">
        <v>106</v>
      </c>
      <c r="F201" s="103"/>
      <c r="G201" s="103"/>
      <c r="H201" s="103"/>
      <c r="I201" s="103"/>
      <c r="J201" s="7" t="s">
        <v>259</v>
      </c>
      <c r="K201" s="8">
        <v>120</v>
      </c>
      <c r="L201" s="9"/>
      <c r="M201" s="21" t="s">
        <v>260</v>
      </c>
      <c r="N201" s="11" t="s">
        <v>258</v>
      </c>
      <c r="O201" s="22">
        <v>1444.7</v>
      </c>
      <c r="P201" s="22">
        <v>1147.8</v>
      </c>
      <c r="Q201" s="59">
        <f t="shared" si="7"/>
        <v>0.79449020557901284</v>
      </c>
      <c r="R201" s="20"/>
    </row>
    <row r="202" spans="1:21" ht="59.25" customHeight="1" x14ac:dyDescent="0.25">
      <c r="A202" s="6"/>
      <c r="B202" s="102" t="s">
        <v>255</v>
      </c>
      <c r="C202" s="102"/>
      <c r="D202" s="102"/>
      <c r="E202" s="10">
        <v>106</v>
      </c>
      <c r="F202" s="103"/>
      <c r="G202" s="103"/>
      <c r="H202" s="103"/>
      <c r="I202" s="103"/>
      <c r="J202" s="7" t="s">
        <v>255</v>
      </c>
      <c r="K202" s="8">
        <v>850</v>
      </c>
      <c r="L202" s="9"/>
      <c r="M202" s="21" t="s">
        <v>257</v>
      </c>
      <c r="N202" s="11" t="s">
        <v>254</v>
      </c>
      <c r="O202" s="22">
        <v>126.7</v>
      </c>
      <c r="P202" s="22">
        <v>37.5</v>
      </c>
      <c r="Q202" s="59">
        <f t="shared" si="7"/>
        <v>0.29597474348855562</v>
      </c>
      <c r="R202" s="20"/>
    </row>
    <row r="203" spans="1:21" s="46" customFormat="1" ht="34.5" customHeight="1" x14ac:dyDescent="0.25">
      <c r="A203" s="36"/>
      <c r="B203" s="101" t="s">
        <v>265</v>
      </c>
      <c r="C203" s="101"/>
      <c r="D203" s="101"/>
      <c r="E203" s="37">
        <v>104</v>
      </c>
      <c r="F203" s="107"/>
      <c r="G203" s="107"/>
      <c r="H203" s="107"/>
      <c r="I203" s="107"/>
      <c r="J203" s="38" t="s">
        <v>264</v>
      </c>
      <c r="K203" s="39">
        <v>850</v>
      </c>
      <c r="L203" s="40"/>
      <c r="M203" s="41" t="s">
        <v>407</v>
      </c>
      <c r="N203" s="42" t="s">
        <v>268</v>
      </c>
      <c r="O203" s="43">
        <f>O204+O205</f>
        <v>34660.9</v>
      </c>
      <c r="P203" s="43">
        <f>P204+P205</f>
        <v>24826.5</v>
      </c>
      <c r="Q203" s="58">
        <f t="shared" si="7"/>
        <v>0.71626818691955485</v>
      </c>
      <c r="R203" s="44"/>
      <c r="S203" s="45"/>
    </row>
    <row r="204" spans="1:21" ht="60.75" customHeight="1" x14ac:dyDescent="0.25">
      <c r="A204" s="6"/>
      <c r="B204" s="102" t="s">
        <v>267</v>
      </c>
      <c r="C204" s="102"/>
      <c r="D204" s="102"/>
      <c r="E204" s="10">
        <v>104</v>
      </c>
      <c r="F204" s="103"/>
      <c r="G204" s="103"/>
      <c r="H204" s="103"/>
      <c r="I204" s="103"/>
      <c r="J204" s="7" t="s">
        <v>267</v>
      </c>
      <c r="K204" s="8">
        <v>120</v>
      </c>
      <c r="L204" s="9"/>
      <c r="M204" s="21" t="s">
        <v>408</v>
      </c>
      <c r="N204" s="11" t="s">
        <v>266</v>
      </c>
      <c r="O204" s="22">
        <v>29420</v>
      </c>
      <c r="P204" s="22">
        <v>22296.5</v>
      </c>
      <c r="Q204" s="59">
        <f t="shared" si="7"/>
        <v>0.75786879673691365</v>
      </c>
      <c r="R204" s="20"/>
    </row>
    <row r="205" spans="1:21" ht="48" customHeight="1" x14ac:dyDescent="0.25">
      <c r="A205" s="6"/>
      <c r="B205" s="102" t="s">
        <v>264</v>
      </c>
      <c r="C205" s="102"/>
      <c r="D205" s="102"/>
      <c r="E205" s="10">
        <v>104</v>
      </c>
      <c r="F205" s="103"/>
      <c r="G205" s="103"/>
      <c r="H205" s="103"/>
      <c r="I205" s="103"/>
      <c r="J205" s="7" t="s">
        <v>264</v>
      </c>
      <c r="K205" s="8">
        <v>850</v>
      </c>
      <c r="L205" s="9"/>
      <c r="M205" s="21" t="s">
        <v>409</v>
      </c>
      <c r="N205" s="11" t="s">
        <v>263</v>
      </c>
      <c r="O205" s="22">
        <v>5240.8999999999996</v>
      </c>
      <c r="P205" s="22">
        <v>2530</v>
      </c>
      <c r="Q205" s="59">
        <f t="shared" si="7"/>
        <v>0.48274151386212294</v>
      </c>
      <c r="R205" s="20"/>
    </row>
    <row r="206" spans="1:21" s="46" customFormat="1" ht="46.5" customHeight="1" x14ac:dyDescent="0.25">
      <c r="A206" s="36"/>
      <c r="B206" s="101" t="s">
        <v>67</v>
      </c>
      <c r="C206" s="101"/>
      <c r="D206" s="101"/>
      <c r="E206" s="37">
        <v>106</v>
      </c>
      <c r="F206" s="107"/>
      <c r="G206" s="107"/>
      <c r="H206" s="107"/>
      <c r="I206" s="107"/>
      <c r="J206" s="38" t="s">
        <v>66</v>
      </c>
      <c r="K206" s="39">
        <v>850</v>
      </c>
      <c r="L206" s="40"/>
      <c r="M206" s="41" t="s">
        <v>73</v>
      </c>
      <c r="N206" s="42" t="s">
        <v>72</v>
      </c>
      <c r="O206" s="43">
        <f>O207+O208</f>
        <v>7547.4</v>
      </c>
      <c r="P206" s="43">
        <f>P207+P208</f>
        <v>5710.2000000000007</v>
      </c>
      <c r="Q206" s="58">
        <f t="shared" si="7"/>
        <v>0.75657842435805722</v>
      </c>
      <c r="R206" s="44"/>
      <c r="S206" s="62"/>
      <c r="T206" s="62"/>
      <c r="U206" s="63"/>
    </row>
    <row r="207" spans="1:21" ht="61.5" customHeight="1" x14ac:dyDescent="0.25">
      <c r="A207" s="6"/>
      <c r="B207" s="102" t="s">
        <v>70</v>
      </c>
      <c r="C207" s="102"/>
      <c r="D207" s="102"/>
      <c r="E207" s="10">
        <v>106</v>
      </c>
      <c r="F207" s="103"/>
      <c r="G207" s="103"/>
      <c r="H207" s="103"/>
      <c r="I207" s="103"/>
      <c r="J207" s="7" t="s">
        <v>70</v>
      </c>
      <c r="K207" s="8">
        <v>120</v>
      </c>
      <c r="L207" s="9"/>
      <c r="M207" s="21" t="s">
        <v>71</v>
      </c>
      <c r="N207" s="11" t="s">
        <v>69</v>
      </c>
      <c r="O207" s="22">
        <v>7223.2</v>
      </c>
      <c r="P207" s="22">
        <v>5530.6</v>
      </c>
      <c r="Q207" s="59">
        <f t="shared" si="7"/>
        <v>0.76567172444345999</v>
      </c>
      <c r="R207" s="20"/>
      <c r="S207" s="51"/>
      <c r="T207" s="51"/>
      <c r="U207" s="52"/>
    </row>
    <row r="208" spans="1:21" ht="61.5" customHeight="1" x14ac:dyDescent="0.25">
      <c r="A208" s="6"/>
      <c r="B208" s="102" t="s">
        <v>66</v>
      </c>
      <c r="C208" s="102"/>
      <c r="D208" s="102"/>
      <c r="E208" s="10">
        <v>106</v>
      </c>
      <c r="F208" s="103"/>
      <c r="G208" s="103"/>
      <c r="H208" s="103"/>
      <c r="I208" s="103"/>
      <c r="J208" s="7" t="s">
        <v>66</v>
      </c>
      <c r="K208" s="8">
        <v>850</v>
      </c>
      <c r="L208" s="9"/>
      <c r="M208" s="21" t="s">
        <v>410</v>
      </c>
      <c r="N208" s="11" t="s">
        <v>65</v>
      </c>
      <c r="O208" s="22">
        <v>324.2</v>
      </c>
      <c r="P208" s="22">
        <v>179.6</v>
      </c>
      <c r="Q208" s="59">
        <f t="shared" si="7"/>
        <v>0.553979025293029</v>
      </c>
      <c r="R208" s="20"/>
      <c r="S208" s="51"/>
      <c r="T208" s="51"/>
      <c r="U208" s="52"/>
    </row>
    <row r="209" spans="1:19" s="46" customFormat="1" ht="78.75" customHeight="1" x14ac:dyDescent="0.25">
      <c r="A209" s="36"/>
      <c r="B209" s="101" t="s">
        <v>248</v>
      </c>
      <c r="C209" s="101"/>
      <c r="D209" s="101"/>
      <c r="E209" s="37">
        <v>113</v>
      </c>
      <c r="F209" s="107"/>
      <c r="G209" s="107"/>
      <c r="H209" s="107"/>
      <c r="I209" s="107"/>
      <c r="J209" s="38" t="s">
        <v>247</v>
      </c>
      <c r="K209" s="39">
        <v>850</v>
      </c>
      <c r="L209" s="40"/>
      <c r="M209" s="41" t="s">
        <v>411</v>
      </c>
      <c r="N209" s="42" t="s">
        <v>250</v>
      </c>
      <c r="O209" s="43">
        <f>O210</f>
        <v>3746.1</v>
      </c>
      <c r="P209" s="43">
        <f>P210</f>
        <v>2818.9</v>
      </c>
      <c r="Q209" s="58">
        <f t="shared" si="7"/>
        <v>0.75248925549237877</v>
      </c>
      <c r="R209" s="44"/>
      <c r="S209" s="45"/>
    </row>
    <row r="210" spans="1:19" ht="76.5" customHeight="1" x14ac:dyDescent="0.25">
      <c r="A210" s="6"/>
      <c r="B210" s="102" t="s">
        <v>247</v>
      </c>
      <c r="C210" s="102"/>
      <c r="D210" s="102"/>
      <c r="E210" s="10">
        <v>113</v>
      </c>
      <c r="F210" s="103"/>
      <c r="G210" s="103"/>
      <c r="H210" s="103"/>
      <c r="I210" s="103"/>
      <c r="J210" s="7" t="s">
        <v>247</v>
      </c>
      <c r="K210" s="8">
        <v>850</v>
      </c>
      <c r="L210" s="9"/>
      <c r="M210" s="21" t="s">
        <v>249</v>
      </c>
      <c r="N210" s="11" t="s">
        <v>246</v>
      </c>
      <c r="O210" s="22">
        <v>3746.1</v>
      </c>
      <c r="P210" s="22">
        <v>2818.9</v>
      </c>
      <c r="Q210" s="59">
        <f t="shared" si="7"/>
        <v>0.75248925549237877</v>
      </c>
      <c r="R210" s="20"/>
    </row>
    <row r="211" spans="1:19" ht="47.25" customHeight="1" x14ac:dyDescent="0.25">
      <c r="A211" s="6"/>
      <c r="B211" s="55"/>
      <c r="C211" s="54"/>
      <c r="D211" s="54"/>
      <c r="E211" s="10"/>
      <c r="F211" s="54"/>
      <c r="G211" s="54"/>
      <c r="H211" s="54"/>
      <c r="I211" s="54"/>
      <c r="J211" s="7"/>
      <c r="K211" s="8"/>
      <c r="L211" s="9"/>
      <c r="M211" s="41" t="s">
        <v>309</v>
      </c>
      <c r="N211" s="42" t="s">
        <v>310</v>
      </c>
      <c r="O211" s="43">
        <f>O212+O213</f>
        <v>486.6</v>
      </c>
      <c r="P211" s="43">
        <f>P212+P213</f>
        <v>192.8</v>
      </c>
      <c r="Q211" s="58">
        <f t="shared" si="7"/>
        <v>0.39621866009042334</v>
      </c>
      <c r="R211" s="20"/>
    </row>
    <row r="212" spans="1:19" ht="47.25" customHeight="1" x14ac:dyDescent="0.25">
      <c r="A212" s="6"/>
      <c r="B212" s="55"/>
      <c r="C212" s="54"/>
      <c r="D212" s="54"/>
      <c r="E212" s="10"/>
      <c r="F212" s="54"/>
      <c r="G212" s="54"/>
      <c r="H212" s="54"/>
      <c r="I212" s="54"/>
      <c r="J212" s="7"/>
      <c r="K212" s="8"/>
      <c r="L212" s="9"/>
      <c r="M212" s="21" t="s">
        <v>412</v>
      </c>
      <c r="N212" s="11" t="s">
        <v>311</v>
      </c>
      <c r="O212" s="22">
        <v>186.6</v>
      </c>
      <c r="P212" s="22">
        <v>165.5</v>
      </c>
      <c r="Q212" s="59">
        <f t="shared" si="7"/>
        <v>0.88692390139335475</v>
      </c>
      <c r="R212" s="20"/>
    </row>
    <row r="213" spans="1:19" ht="47.25" customHeight="1" x14ac:dyDescent="0.25">
      <c r="A213" s="6"/>
      <c r="B213" s="98"/>
      <c r="C213" s="100"/>
      <c r="D213" s="100"/>
      <c r="E213" s="10"/>
      <c r="F213" s="100"/>
      <c r="G213" s="100"/>
      <c r="H213" s="100"/>
      <c r="I213" s="100"/>
      <c r="J213" s="7"/>
      <c r="K213" s="8"/>
      <c r="L213" s="9"/>
      <c r="M213" s="21" t="s">
        <v>605</v>
      </c>
      <c r="N213" s="11" t="s">
        <v>604</v>
      </c>
      <c r="O213" s="22">
        <v>300</v>
      </c>
      <c r="P213" s="22">
        <v>27.3</v>
      </c>
      <c r="Q213" s="59">
        <f t="shared" si="7"/>
        <v>9.0999999999999998E-2</v>
      </c>
      <c r="R213" s="20"/>
    </row>
    <row r="214" spans="1:19" s="28" customFormat="1" ht="60" customHeight="1" x14ac:dyDescent="0.25">
      <c r="A214" s="23"/>
      <c r="B214" s="108" t="s">
        <v>37</v>
      </c>
      <c r="C214" s="108"/>
      <c r="D214" s="108"/>
      <c r="E214" s="32">
        <v>113</v>
      </c>
      <c r="F214" s="109"/>
      <c r="G214" s="109"/>
      <c r="H214" s="109"/>
      <c r="I214" s="109"/>
      <c r="J214" s="29" t="s">
        <v>245</v>
      </c>
      <c r="K214" s="30">
        <v>240</v>
      </c>
      <c r="L214" s="31"/>
      <c r="M214" s="24" t="s">
        <v>39</v>
      </c>
      <c r="N214" s="25" t="s">
        <v>38</v>
      </c>
      <c r="O214" s="26">
        <f>O215+O218+O220</f>
        <v>1338.9</v>
      </c>
      <c r="P214" s="26">
        <f>P215+P218+P220</f>
        <v>882.19999999999993</v>
      </c>
      <c r="Q214" s="57">
        <f t="shared" si="7"/>
        <v>0.65889909627305987</v>
      </c>
      <c r="R214" s="27"/>
      <c r="S214" s="34"/>
    </row>
    <row r="215" spans="1:19" s="46" customFormat="1" ht="20.25" customHeight="1" x14ac:dyDescent="0.25">
      <c r="A215" s="36"/>
      <c r="B215" s="73"/>
      <c r="C215" s="73"/>
      <c r="D215" s="73"/>
      <c r="E215" s="37"/>
      <c r="F215" s="71"/>
      <c r="G215" s="71"/>
      <c r="H215" s="71"/>
      <c r="I215" s="71"/>
      <c r="J215" s="38"/>
      <c r="K215" s="39"/>
      <c r="L215" s="40"/>
      <c r="M215" s="41" t="s">
        <v>413</v>
      </c>
      <c r="N215" s="42" t="s">
        <v>414</v>
      </c>
      <c r="O215" s="43">
        <f>O216+O217</f>
        <v>1295.2</v>
      </c>
      <c r="P215" s="43">
        <f>P216+P217</f>
        <v>845.09999999999991</v>
      </c>
      <c r="Q215" s="58">
        <f t="shared" si="7"/>
        <v>0.65248610253242734</v>
      </c>
      <c r="R215" s="44"/>
      <c r="S215" s="45"/>
    </row>
    <row r="216" spans="1:19" ht="91.5" customHeight="1" x14ac:dyDescent="0.25">
      <c r="A216" s="6"/>
      <c r="B216" s="74"/>
      <c r="C216" s="74"/>
      <c r="D216" s="74"/>
      <c r="E216" s="10"/>
      <c r="F216" s="72"/>
      <c r="G216" s="72"/>
      <c r="H216" s="72"/>
      <c r="I216" s="72"/>
      <c r="J216" s="7"/>
      <c r="K216" s="8"/>
      <c r="L216" s="9"/>
      <c r="M216" s="21" t="s">
        <v>415</v>
      </c>
      <c r="N216" s="11" t="s">
        <v>416</v>
      </c>
      <c r="O216" s="22">
        <v>1126.3</v>
      </c>
      <c r="P216" s="22">
        <v>763.8</v>
      </c>
      <c r="Q216" s="59">
        <f t="shared" si="7"/>
        <v>0.67814969368729472</v>
      </c>
      <c r="R216" s="20"/>
    </row>
    <row r="217" spans="1:19" ht="78.75" customHeight="1" x14ac:dyDescent="0.25">
      <c r="A217" s="6"/>
      <c r="B217" s="74"/>
      <c r="C217" s="74"/>
      <c r="D217" s="74"/>
      <c r="E217" s="10"/>
      <c r="F217" s="72"/>
      <c r="G217" s="72"/>
      <c r="H217" s="72"/>
      <c r="I217" s="72"/>
      <c r="J217" s="7"/>
      <c r="K217" s="8"/>
      <c r="L217" s="9"/>
      <c r="M217" s="21" t="s">
        <v>418</v>
      </c>
      <c r="N217" s="11" t="s">
        <v>417</v>
      </c>
      <c r="O217" s="22">
        <v>168.9</v>
      </c>
      <c r="P217" s="22">
        <v>81.3</v>
      </c>
      <c r="Q217" s="59">
        <f t="shared" si="7"/>
        <v>0.48134991119005327</v>
      </c>
      <c r="R217" s="20"/>
    </row>
    <row r="218" spans="1:19" s="46" customFormat="1" ht="21" customHeight="1" x14ac:dyDescent="0.25">
      <c r="A218" s="36"/>
      <c r="B218" s="73"/>
      <c r="C218" s="73"/>
      <c r="D218" s="73"/>
      <c r="E218" s="37"/>
      <c r="F218" s="71"/>
      <c r="G218" s="71"/>
      <c r="H218" s="71"/>
      <c r="I218" s="71"/>
      <c r="J218" s="38"/>
      <c r="K218" s="39"/>
      <c r="L218" s="40"/>
      <c r="M218" s="41" t="s">
        <v>419</v>
      </c>
      <c r="N218" s="42" t="s">
        <v>420</v>
      </c>
      <c r="O218" s="43">
        <f>O219</f>
        <v>36.700000000000003</v>
      </c>
      <c r="P218" s="43">
        <f>P219</f>
        <v>33.1</v>
      </c>
      <c r="Q218" s="58">
        <f t="shared" si="7"/>
        <v>0.90190735694822888</v>
      </c>
      <c r="R218" s="44"/>
      <c r="S218" s="45"/>
    </row>
    <row r="219" spans="1:19" ht="59.25" customHeight="1" x14ac:dyDescent="0.25">
      <c r="A219" s="6"/>
      <c r="B219" s="74"/>
      <c r="C219" s="74"/>
      <c r="D219" s="74"/>
      <c r="E219" s="10"/>
      <c r="F219" s="72"/>
      <c r="G219" s="72"/>
      <c r="H219" s="72"/>
      <c r="I219" s="72"/>
      <c r="J219" s="7"/>
      <c r="K219" s="8"/>
      <c r="L219" s="9"/>
      <c r="M219" s="21" t="s">
        <v>421</v>
      </c>
      <c r="N219" s="11" t="s">
        <v>422</v>
      </c>
      <c r="O219" s="22">
        <v>36.700000000000003</v>
      </c>
      <c r="P219" s="22">
        <v>33.1</v>
      </c>
      <c r="Q219" s="59">
        <f t="shared" si="7"/>
        <v>0.90190735694822888</v>
      </c>
      <c r="R219" s="20"/>
    </row>
    <row r="220" spans="1:19" s="46" customFormat="1" ht="47.25" customHeight="1" x14ac:dyDescent="0.25">
      <c r="A220" s="36"/>
      <c r="B220" s="73"/>
      <c r="C220" s="73"/>
      <c r="D220" s="73"/>
      <c r="E220" s="37"/>
      <c r="F220" s="71"/>
      <c r="G220" s="71"/>
      <c r="H220" s="71"/>
      <c r="I220" s="71"/>
      <c r="J220" s="38"/>
      <c r="K220" s="39"/>
      <c r="L220" s="40"/>
      <c r="M220" s="41" t="s">
        <v>423</v>
      </c>
      <c r="N220" s="42" t="s">
        <v>424</v>
      </c>
      <c r="O220" s="43">
        <f>O221</f>
        <v>7</v>
      </c>
      <c r="P220" s="43">
        <f>P221</f>
        <v>4</v>
      </c>
      <c r="Q220" s="58">
        <f t="shared" si="7"/>
        <v>0.5714285714285714</v>
      </c>
      <c r="R220" s="44"/>
      <c r="S220" s="45"/>
    </row>
    <row r="221" spans="1:19" ht="75" customHeight="1" x14ac:dyDescent="0.25">
      <c r="A221" s="6"/>
      <c r="B221" s="74"/>
      <c r="C221" s="74"/>
      <c r="D221" s="74"/>
      <c r="E221" s="10"/>
      <c r="F221" s="72"/>
      <c r="G221" s="72"/>
      <c r="H221" s="72"/>
      <c r="I221" s="72"/>
      <c r="J221" s="7"/>
      <c r="K221" s="8"/>
      <c r="L221" s="9"/>
      <c r="M221" s="21" t="s">
        <v>425</v>
      </c>
      <c r="N221" s="11" t="s">
        <v>426</v>
      </c>
      <c r="O221" s="22">
        <v>7</v>
      </c>
      <c r="P221" s="22">
        <v>4</v>
      </c>
      <c r="Q221" s="59">
        <f t="shared" si="7"/>
        <v>0.5714285714285714</v>
      </c>
      <c r="R221" s="20"/>
    </row>
    <row r="222" spans="1:19" s="28" customFormat="1" ht="60" customHeight="1" x14ac:dyDescent="0.25">
      <c r="A222" s="23"/>
      <c r="B222" s="108" t="s">
        <v>224</v>
      </c>
      <c r="C222" s="108"/>
      <c r="D222" s="108"/>
      <c r="E222" s="32">
        <v>309</v>
      </c>
      <c r="F222" s="109"/>
      <c r="G222" s="109"/>
      <c r="H222" s="109"/>
      <c r="I222" s="109"/>
      <c r="J222" s="29" t="s">
        <v>222</v>
      </c>
      <c r="K222" s="30">
        <v>240</v>
      </c>
      <c r="L222" s="31"/>
      <c r="M222" s="24" t="s">
        <v>229</v>
      </c>
      <c r="N222" s="25" t="s">
        <v>228</v>
      </c>
      <c r="O222" s="26">
        <f>O223</f>
        <v>395</v>
      </c>
      <c r="P222" s="26">
        <f>P223</f>
        <v>282.7</v>
      </c>
      <c r="Q222" s="57">
        <f t="shared" si="7"/>
        <v>0.71569620253164556</v>
      </c>
      <c r="R222" s="27"/>
      <c r="S222" s="34"/>
    </row>
    <row r="223" spans="1:19" s="46" customFormat="1" ht="31.5" customHeight="1" x14ac:dyDescent="0.25">
      <c r="A223" s="36"/>
      <c r="B223" s="101" t="s">
        <v>223</v>
      </c>
      <c r="C223" s="101"/>
      <c r="D223" s="101"/>
      <c r="E223" s="37">
        <v>309</v>
      </c>
      <c r="F223" s="107"/>
      <c r="G223" s="107"/>
      <c r="H223" s="107"/>
      <c r="I223" s="107"/>
      <c r="J223" s="38" t="s">
        <v>222</v>
      </c>
      <c r="K223" s="39">
        <v>240</v>
      </c>
      <c r="L223" s="40"/>
      <c r="M223" s="41" t="s">
        <v>227</v>
      </c>
      <c r="N223" s="42" t="s">
        <v>226</v>
      </c>
      <c r="O223" s="43">
        <f>O224</f>
        <v>395</v>
      </c>
      <c r="P223" s="43">
        <f>P224</f>
        <v>282.7</v>
      </c>
      <c r="Q223" s="58">
        <f t="shared" si="7"/>
        <v>0.71569620253164556</v>
      </c>
      <c r="R223" s="44"/>
      <c r="S223" s="45"/>
    </row>
    <row r="224" spans="1:19" ht="33.75" customHeight="1" x14ac:dyDescent="0.25">
      <c r="A224" s="6"/>
      <c r="B224" s="102" t="s">
        <v>222</v>
      </c>
      <c r="C224" s="102"/>
      <c r="D224" s="102"/>
      <c r="E224" s="10">
        <v>309</v>
      </c>
      <c r="F224" s="103"/>
      <c r="G224" s="103"/>
      <c r="H224" s="103"/>
      <c r="I224" s="103"/>
      <c r="J224" s="7" t="s">
        <v>222</v>
      </c>
      <c r="K224" s="8">
        <v>240</v>
      </c>
      <c r="L224" s="9"/>
      <c r="M224" s="21" t="s">
        <v>225</v>
      </c>
      <c r="N224" s="11" t="s">
        <v>221</v>
      </c>
      <c r="O224" s="22">
        <v>395</v>
      </c>
      <c r="P224" s="22">
        <v>282.7</v>
      </c>
      <c r="Q224" s="59">
        <f t="shared" si="7"/>
        <v>0.71569620253164556</v>
      </c>
      <c r="R224" s="20"/>
    </row>
    <row r="225" spans="1:19" s="28" customFormat="1" ht="30" customHeight="1" x14ac:dyDescent="0.25">
      <c r="A225" s="23"/>
      <c r="B225" s="108" t="s">
        <v>233</v>
      </c>
      <c r="C225" s="108"/>
      <c r="D225" s="108"/>
      <c r="E225" s="32">
        <v>203</v>
      </c>
      <c r="F225" s="109"/>
      <c r="G225" s="109"/>
      <c r="H225" s="109"/>
      <c r="I225" s="109"/>
      <c r="J225" s="29" t="s">
        <v>231</v>
      </c>
      <c r="K225" s="30">
        <v>240</v>
      </c>
      <c r="L225" s="31"/>
      <c r="M225" s="24" t="s">
        <v>238</v>
      </c>
      <c r="N225" s="25" t="s">
        <v>237</v>
      </c>
      <c r="O225" s="26">
        <f>O226</f>
        <v>886.3</v>
      </c>
      <c r="P225" s="26">
        <f>P226</f>
        <v>681.1</v>
      </c>
      <c r="Q225" s="57">
        <f t="shared" si="7"/>
        <v>0.76847568543382605</v>
      </c>
      <c r="R225" s="27"/>
      <c r="S225" s="34"/>
    </row>
    <row r="226" spans="1:19" s="46" customFormat="1" ht="33" customHeight="1" x14ac:dyDescent="0.25">
      <c r="A226" s="36"/>
      <c r="B226" s="101" t="s">
        <v>232</v>
      </c>
      <c r="C226" s="101"/>
      <c r="D226" s="101"/>
      <c r="E226" s="37">
        <v>203</v>
      </c>
      <c r="F226" s="107"/>
      <c r="G226" s="107"/>
      <c r="H226" s="107"/>
      <c r="I226" s="107"/>
      <c r="J226" s="38" t="s">
        <v>231</v>
      </c>
      <c r="K226" s="39">
        <v>240</v>
      </c>
      <c r="L226" s="40"/>
      <c r="M226" s="41" t="s">
        <v>236</v>
      </c>
      <c r="N226" s="42" t="s">
        <v>235</v>
      </c>
      <c r="O226" s="43">
        <f>O227</f>
        <v>886.3</v>
      </c>
      <c r="P226" s="43">
        <f>P227</f>
        <v>681.1</v>
      </c>
      <c r="Q226" s="58">
        <f t="shared" si="7"/>
        <v>0.76847568543382605</v>
      </c>
      <c r="R226" s="44"/>
      <c r="S226" s="45"/>
    </row>
    <row r="227" spans="1:19" ht="32.25" customHeight="1" x14ac:dyDescent="0.25">
      <c r="A227" s="6"/>
      <c r="B227" s="102" t="s">
        <v>231</v>
      </c>
      <c r="C227" s="102"/>
      <c r="D227" s="102"/>
      <c r="E227" s="10">
        <v>203</v>
      </c>
      <c r="F227" s="103"/>
      <c r="G227" s="103"/>
      <c r="H227" s="103"/>
      <c r="I227" s="103"/>
      <c r="J227" s="7" t="s">
        <v>231</v>
      </c>
      <c r="K227" s="8">
        <v>240</v>
      </c>
      <c r="L227" s="9"/>
      <c r="M227" s="21" t="s">
        <v>234</v>
      </c>
      <c r="N227" s="11" t="s">
        <v>230</v>
      </c>
      <c r="O227" s="22">
        <v>886.3</v>
      </c>
      <c r="P227" s="22">
        <v>681.1</v>
      </c>
      <c r="Q227" s="59">
        <f t="shared" si="7"/>
        <v>0.76847568543382605</v>
      </c>
      <c r="R227" s="20"/>
    </row>
    <row r="228" spans="1:19" ht="32.25" customHeight="1" x14ac:dyDescent="0.25">
      <c r="A228" s="6"/>
      <c r="B228" s="84"/>
      <c r="C228" s="84"/>
      <c r="D228" s="84"/>
      <c r="E228" s="10"/>
      <c r="F228" s="85"/>
      <c r="G228" s="85"/>
      <c r="H228" s="85"/>
      <c r="I228" s="85"/>
      <c r="J228" s="7"/>
      <c r="K228" s="8"/>
      <c r="L228" s="9"/>
      <c r="M228" s="24" t="s">
        <v>565</v>
      </c>
      <c r="N228" s="25" t="s">
        <v>566</v>
      </c>
      <c r="O228" s="26">
        <f>O229</f>
        <v>7288.7</v>
      </c>
      <c r="P228" s="26">
        <f>P229</f>
        <v>1740.3</v>
      </c>
      <c r="Q228" s="57">
        <f t="shared" si="7"/>
        <v>0.23876685828748612</v>
      </c>
      <c r="R228" s="20"/>
    </row>
    <row r="229" spans="1:19" ht="19.5" customHeight="1" x14ac:dyDescent="0.25">
      <c r="A229" s="6"/>
      <c r="B229" s="84"/>
      <c r="C229" s="84"/>
      <c r="D229" s="84"/>
      <c r="E229" s="10"/>
      <c r="F229" s="85"/>
      <c r="G229" s="85"/>
      <c r="H229" s="85"/>
      <c r="I229" s="85"/>
      <c r="J229" s="7"/>
      <c r="K229" s="8"/>
      <c r="L229" s="9"/>
      <c r="M229" s="41" t="s">
        <v>567</v>
      </c>
      <c r="N229" s="42" t="s">
        <v>568</v>
      </c>
      <c r="O229" s="43">
        <f>O230+O231</f>
        <v>7288.7</v>
      </c>
      <c r="P229" s="43">
        <f>P230+P231</f>
        <v>1740.3</v>
      </c>
      <c r="Q229" s="58">
        <f t="shared" si="7"/>
        <v>0.23876685828748612</v>
      </c>
      <c r="R229" s="20"/>
    </row>
    <row r="230" spans="1:19" ht="30" customHeight="1" x14ac:dyDescent="0.25">
      <c r="A230" s="6"/>
      <c r="B230" s="93"/>
      <c r="C230" s="93"/>
      <c r="D230" s="93"/>
      <c r="E230" s="10"/>
      <c r="F230" s="94"/>
      <c r="G230" s="94"/>
      <c r="H230" s="94"/>
      <c r="I230" s="94"/>
      <c r="J230" s="7"/>
      <c r="K230" s="8"/>
      <c r="L230" s="9"/>
      <c r="M230" s="21" t="s">
        <v>593</v>
      </c>
      <c r="N230" s="11" t="s">
        <v>594</v>
      </c>
      <c r="O230" s="22">
        <v>400</v>
      </c>
      <c r="P230" s="22">
        <v>0</v>
      </c>
      <c r="Q230" s="59">
        <f t="shared" si="7"/>
        <v>0</v>
      </c>
      <c r="R230" s="20"/>
    </row>
    <row r="231" spans="1:19" ht="91.5" customHeight="1" x14ac:dyDescent="0.25">
      <c r="A231" s="6"/>
      <c r="B231" s="84"/>
      <c r="C231" s="84"/>
      <c r="D231" s="84"/>
      <c r="E231" s="10"/>
      <c r="F231" s="85"/>
      <c r="G231" s="85"/>
      <c r="H231" s="85"/>
      <c r="I231" s="85"/>
      <c r="J231" s="7"/>
      <c r="K231" s="8"/>
      <c r="L231" s="9"/>
      <c r="M231" s="21" t="s">
        <v>569</v>
      </c>
      <c r="N231" s="11" t="s">
        <v>570</v>
      </c>
      <c r="O231" s="22">
        <v>6888.7</v>
      </c>
      <c r="P231" s="22">
        <v>1740.3</v>
      </c>
      <c r="Q231" s="59">
        <f t="shared" si="7"/>
        <v>0.25263112053072423</v>
      </c>
      <c r="R231" s="20"/>
    </row>
    <row r="232" spans="1:19" s="28" customFormat="1" ht="30.75" customHeight="1" x14ac:dyDescent="0.25">
      <c r="A232" s="23"/>
      <c r="B232" s="108" t="s">
        <v>28</v>
      </c>
      <c r="C232" s="108"/>
      <c r="D232" s="108"/>
      <c r="E232" s="32">
        <v>1003</v>
      </c>
      <c r="F232" s="109"/>
      <c r="G232" s="109"/>
      <c r="H232" s="109"/>
      <c r="I232" s="109"/>
      <c r="J232" s="29" t="s">
        <v>55</v>
      </c>
      <c r="K232" s="30">
        <v>310</v>
      </c>
      <c r="L232" s="31"/>
      <c r="M232" s="24" t="s">
        <v>36</v>
      </c>
      <c r="N232" s="25" t="s">
        <v>35</v>
      </c>
      <c r="O232" s="26">
        <f>O233+O235+O238</f>
        <v>1978</v>
      </c>
      <c r="P232" s="26">
        <f>P233+P235+P238</f>
        <v>1141.2</v>
      </c>
      <c r="Q232" s="57">
        <f t="shared" si="7"/>
        <v>0.57694641051567241</v>
      </c>
      <c r="R232" s="27"/>
      <c r="S232" s="34"/>
    </row>
    <row r="233" spans="1:19" s="28" customFormat="1" ht="30.75" customHeight="1" x14ac:dyDescent="0.25">
      <c r="A233" s="23"/>
      <c r="B233" s="88"/>
      <c r="C233" s="88"/>
      <c r="D233" s="88"/>
      <c r="E233" s="32"/>
      <c r="F233" s="89"/>
      <c r="G233" s="89"/>
      <c r="H233" s="89"/>
      <c r="I233" s="89"/>
      <c r="J233" s="29"/>
      <c r="K233" s="30"/>
      <c r="L233" s="31"/>
      <c r="M233" s="83" t="s">
        <v>571</v>
      </c>
      <c r="N233" s="42" t="s">
        <v>572</v>
      </c>
      <c r="O233" s="43">
        <f>O234</f>
        <v>1231.8</v>
      </c>
      <c r="P233" s="43">
        <f>P234</f>
        <v>850.1</v>
      </c>
      <c r="Q233" s="58">
        <f t="shared" si="7"/>
        <v>0.69012826757590517</v>
      </c>
      <c r="R233" s="27"/>
      <c r="S233" s="34"/>
    </row>
    <row r="234" spans="1:19" s="28" customFormat="1" ht="62.25" customHeight="1" x14ac:dyDescent="0.25">
      <c r="A234" s="23"/>
      <c r="B234" s="88"/>
      <c r="C234" s="88"/>
      <c r="D234" s="88"/>
      <c r="E234" s="32"/>
      <c r="F234" s="89"/>
      <c r="G234" s="89"/>
      <c r="H234" s="89"/>
      <c r="I234" s="89"/>
      <c r="J234" s="29"/>
      <c r="K234" s="30"/>
      <c r="L234" s="31"/>
      <c r="M234" s="21" t="s">
        <v>573</v>
      </c>
      <c r="N234" s="11" t="s">
        <v>574</v>
      </c>
      <c r="O234" s="22">
        <v>1231.8</v>
      </c>
      <c r="P234" s="22">
        <v>850.1</v>
      </c>
      <c r="Q234" s="59">
        <f t="shared" si="7"/>
        <v>0.69012826757590517</v>
      </c>
      <c r="R234" s="27"/>
      <c r="S234" s="34"/>
    </row>
    <row r="235" spans="1:19" s="46" customFormat="1" ht="19.5" customHeight="1" x14ac:dyDescent="0.25">
      <c r="A235" s="36"/>
      <c r="B235" s="101" t="s">
        <v>27</v>
      </c>
      <c r="C235" s="101"/>
      <c r="D235" s="101"/>
      <c r="E235" s="37">
        <v>1006</v>
      </c>
      <c r="F235" s="107"/>
      <c r="G235" s="107"/>
      <c r="H235" s="107"/>
      <c r="I235" s="107"/>
      <c r="J235" s="38" t="s">
        <v>26</v>
      </c>
      <c r="K235" s="39">
        <v>630</v>
      </c>
      <c r="L235" s="40"/>
      <c r="M235" s="41" t="s">
        <v>34</v>
      </c>
      <c r="N235" s="42" t="s">
        <v>33</v>
      </c>
      <c r="O235" s="43">
        <f>O236+O237</f>
        <v>646.20000000000005</v>
      </c>
      <c r="P235" s="43">
        <f>P236+P237</f>
        <v>291.10000000000002</v>
      </c>
      <c r="Q235" s="58">
        <f t="shared" ref="Q235:Q252" si="9">P235/O235</f>
        <v>0.45047972763850203</v>
      </c>
      <c r="R235" s="44"/>
      <c r="S235" s="45"/>
    </row>
    <row r="236" spans="1:19" ht="32.25" customHeight="1" x14ac:dyDescent="0.25">
      <c r="A236" s="6"/>
      <c r="B236" s="102" t="s">
        <v>31</v>
      </c>
      <c r="C236" s="102"/>
      <c r="D236" s="102"/>
      <c r="E236" s="10">
        <v>1006</v>
      </c>
      <c r="F236" s="103"/>
      <c r="G236" s="103"/>
      <c r="H236" s="103"/>
      <c r="I236" s="103"/>
      <c r="J236" s="7" t="s">
        <v>31</v>
      </c>
      <c r="K236" s="8">
        <v>240</v>
      </c>
      <c r="L236" s="9"/>
      <c r="M236" s="21" t="s">
        <v>32</v>
      </c>
      <c r="N236" s="11" t="s">
        <v>30</v>
      </c>
      <c r="O236" s="22">
        <v>96.2</v>
      </c>
      <c r="P236" s="22">
        <v>89.2</v>
      </c>
      <c r="Q236" s="59">
        <f t="shared" si="9"/>
        <v>0.92723492723492729</v>
      </c>
      <c r="R236" s="20"/>
    </row>
    <row r="237" spans="1:19" ht="48.75" customHeight="1" x14ac:dyDescent="0.25">
      <c r="A237" s="6"/>
      <c r="B237" s="102" t="s">
        <v>26</v>
      </c>
      <c r="C237" s="102"/>
      <c r="D237" s="102"/>
      <c r="E237" s="10">
        <v>1006</v>
      </c>
      <c r="F237" s="103"/>
      <c r="G237" s="103"/>
      <c r="H237" s="103"/>
      <c r="I237" s="103"/>
      <c r="J237" s="7" t="s">
        <v>26</v>
      </c>
      <c r="K237" s="8">
        <v>630</v>
      </c>
      <c r="L237" s="9"/>
      <c r="M237" s="21" t="s">
        <v>29</v>
      </c>
      <c r="N237" s="11" t="s">
        <v>25</v>
      </c>
      <c r="O237" s="22">
        <v>550</v>
      </c>
      <c r="P237" s="22">
        <v>201.9</v>
      </c>
      <c r="Q237" s="59">
        <f t="shared" si="9"/>
        <v>0.36709090909090908</v>
      </c>
      <c r="R237" s="20"/>
    </row>
    <row r="238" spans="1:19" s="46" customFormat="1" ht="59.25" customHeight="1" x14ac:dyDescent="0.25">
      <c r="A238" s="36"/>
      <c r="B238" s="73"/>
      <c r="C238" s="73"/>
      <c r="D238" s="73"/>
      <c r="E238" s="37"/>
      <c r="F238" s="71"/>
      <c r="G238" s="71"/>
      <c r="H238" s="71"/>
      <c r="I238" s="71"/>
      <c r="J238" s="38"/>
      <c r="K238" s="39"/>
      <c r="L238" s="40"/>
      <c r="M238" s="41" t="s">
        <v>427</v>
      </c>
      <c r="N238" s="42" t="s">
        <v>428</v>
      </c>
      <c r="O238" s="43">
        <f>O239+O240+O241</f>
        <v>100</v>
      </c>
      <c r="P238" s="43">
        <f>P239+P240+P241</f>
        <v>0</v>
      </c>
      <c r="Q238" s="58">
        <f t="shared" si="9"/>
        <v>0</v>
      </c>
      <c r="R238" s="44"/>
      <c r="S238" s="45"/>
    </row>
    <row r="239" spans="1:19" ht="48" customHeight="1" x14ac:dyDescent="0.25">
      <c r="A239" s="6"/>
      <c r="B239" s="74"/>
      <c r="C239" s="74"/>
      <c r="D239" s="74"/>
      <c r="E239" s="10"/>
      <c r="F239" s="72"/>
      <c r="G239" s="72"/>
      <c r="H239" s="72"/>
      <c r="I239" s="72"/>
      <c r="J239" s="7"/>
      <c r="K239" s="8"/>
      <c r="L239" s="9"/>
      <c r="M239" s="21" t="s">
        <v>429</v>
      </c>
      <c r="N239" s="11" t="s">
        <v>432</v>
      </c>
      <c r="O239" s="22">
        <v>50</v>
      </c>
      <c r="P239" s="22">
        <v>0</v>
      </c>
      <c r="Q239" s="59">
        <f t="shared" si="9"/>
        <v>0</v>
      </c>
      <c r="R239" s="20"/>
    </row>
    <row r="240" spans="1:19" ht="107.25" customHeight="1" x14ac:dyDescent="0.25">
      <c r="A240" s="6"/>
      <c r="B240" s="74"/>
      <c r="C240" s="74"/>
      <c r="D240" s="74"/>
      <c r="E240" s="10"/>
      <c r="F240" s="72"/>
      <c r="G240" s="72"/>
      <c r="H240" s="72"/>
      <c r="I240" s="72"/>
      <c r="J240" s="7"/>
      <c r="K240" s="8"/>
      <c r="L240" s="9"/>
      <c r="M240" s="21" t="s">
        <v>430</v>
      </c>
      <c r="N240" s="11" t="s">
        <v>433</v>
      </c>
      <c r="O240" s="22">
        <v>30</v>
      </c>
      <c r="P240" s="22">
        <v>0</v>
      </c>
      <c r="Q240" s="59">
        <f t="shared" si="9"/>
        <v>0</v>
      </c>
      <c r="R240" s="20"/>
    </row>
    <row r="241" spans="1:20" ht="62.25" customHeight="1" x14ac:dyDescent="0.25">
      <c r="A241" s="6"/>
      <c r="B241" s="74"/>
      <c r="C241" s="74"/>
      <c r="D241" s="74"/>
      <c r="E241" s="10"/>
      <c r="F241" s="72"/>
      <c r="G241" s="72"/>
      <c r="H241" s="72"/>
      <c r="I241" s="72"/>
      <c r="J241" s="7"/>
      <c r="K241" s="8"/>
      <c r="L241" s="9"/>
      <c r="M241" s="21" t="s">
        <v>431</v>
      </c>
      <c r="N241" s="11" t="s">
        <v>434</v>
      </c>
      <c r="O241" s="22">
        <v>20</v>
      </c>
      <c r="P241" s="22">
        <v>0</v>
      </c>
      <c r="Q241" s="59">
        <f t="shared" si="9"/>
        <v>0</v>
      </c>
      <c r="R241" s="20"/>
    </row>
    <row r="242" spans="1:20" s="28" customFormat="1" ht="31.5" customHeight="1" x14ac:dyDescent="0.25">
      <c r="A242" s="23"/>
      <c r="B242" s="108" t="s">
        <v>4</v>
      </c>
      <c r="C242" s="108"/>
      <c r="D242" s="108"/>
      <c r="E242" s="32">
        <v>1201</v>
      </c>
      <c r="F242" s="109"/>
      <c r="G242" s="109"/>
      <c r="H242" s="109"/>
      <c r="I242" s="109"/>
      <c r="J242" s="29" t="s">
        <v>9</v>
      </c>
      <c r="K242" s="30">
        <v>240</v>
      </c>
      <c r="L242" s="31"/>
      <c r="M242" s="24" t="s">
        <v>8</v>
      </c>
      <c r="N242" s="25" t="s">
        <v>7</v>
      </c>
      <c r="O242" s="26">
        <f>O243+O246</f>
        <v>4320</v>
      </c>
      <c r="P242" s="26">
        <f>P243+P246</f>
        <v>2282.6</v>
      </c>
      <c r="Q242" s="57">
        <f t="shared" si="9"/>
        <v>0.52837962962962959</v>
      </c>
      <c r="R242" s="27"/>
      <c r="S242" s="34"/>
    </row>
    <row r="243" spans="1:20" s="46" customFormat="1" ht="21.75" customHeight="1" x14ac:dyDescent="0.25">
      <c r="A243" s="36"/>
      <c r="B243" s="101" t="s">
        <v>10</v>
      </c>
      <c r="C243" s="101"/>
      <c r="D243" s="101"/>
      <c r="E243" s="37">
        <v>1201</v>
      </c>
      <c r="F243" s="107"/>
      <c r="G243" s="107"/>
      <c r="H243" s="107"/>
      <c r="I243" s="107"/>
      <c r="J243" s="38" t="s">
        <v>9</v>
      </c>
      <c r="K243" s="39">
        <v>240</v>
      </c>
      <c r="L243" s="40"/>
      <c r="M243" s="41" t="s">
        <v>12</v>
      </c>
      <c r="N243" s="42" t="s">
        <v>11</v>
      </c>
      <c r="O243" s="43">
        <f>O244+O245</f>
        <v>2484</v>
      </c>
      <c r="P243" s="43">
        <f>P244+P245</f>
        <v>1364.6</v>
      </c>
      <c r="Q243" s="58">
        <f t="shared" si="9"/>
        <v>0.54935587761674709</v>
      </c>
      <c r="R243" s="44"/>
      <c r="S243" s="45"/>
    </row>
    <row r="244" spans="1:20" s="46" customFormat="1" ht="60" customHeight="1" x14ac:dyDescent="0.25">
      <c r="A244" s="36"/>
      <c r="B244" s="87"/>
      <c r="C244" s="87"/>
      <c r="D244" s="87"/>
      <c r="E244" s="37"/>
      <c r="F244" s="86"/>
      <c r="G244" s="86"/>
      <c r="H244" s="86"/>
      <c r="I244" s="86"/>
      <c r="J244" s="38"/>
      <c r="K244" s="39"/>
      <c r="L244" s="40"/>
      <c r="M244" s="21" t="s">
        <v>575</v>
      </c>
      <c r="N244" s="11" t="s">
        <v>576</v>
      </c>
      <c r="O244" s="22">
        <v>1226</v>
      </c>
      <c r="P244" s="22">
        <v>122.6</v>
      </c>
      <c r="Q244" s="59">
        <f t="shared" si="9"/>
        <v>9.9999999999999992E-2</v>
      </c>
      <c r="R244" s="44"/>
      <c r="S244" s="45"/>
    </row>
    <row r="245" spans="1:20" ht="92.25" customHeight="1" x14ac:dyDescent="0.25">
      <c r="A245" s="6"/>
      <c r="B245" s="55"/>
      <c r="C245" s="54"/>
      <c r="D245" s="54"/>
      <c r="E245" s="10"/>
      <c r="F245" s="54"/>
      <c r="G245" s="54"/>
      <c r="H245" s="54"/>
      <c r="I245" s="54"/>
      <c r="J245" s="7"/>
      <c r="K245" s="8"/>
      <c r="L245" s="9"/>
      <c r="M245" s="21" t="s">
        <v>312</v>
      </c>
      <c r="N245" s="11" t="s">
        <v>313</v>
      </c>
      <c r="O245" s="22">
        <v>1258</v>
      </c>
      <c r="P245" s="22">
        <v>1242</v>
      </c>
      <c r="Q245" s="59">
        <f t="shared" si="9"/>
        <v>0.9872813990461049</v>
      </c>
      <c r="R245" s="20"/>
    </row>
    <row r="246" spans="1:20" s="46" customFormat="1" ht="32.25" customHeight="1" x14ac:dyDescent="0.25">
      <c r="A246" s="36"/>
      <c r="B246" s="101" t="s">
        <v>3</v>
      </c>
      <c r="C246" s="101"/>
      <c r="D246" s="101"/>
      <c r="E246" s="37">
        <v>1202</v>
      </c>
      <c r="F246" s="107"/>
      <c r="G246" s="107"/>
      <c r="H246" s="107"/>
      <c r="I246" s="107"/>
      <c r="J246" s="38" t="s">
        <v>2</v>
      </c>
      <c r="K246" s="39">
        <v>240</v>
      </c>
      <c r="L246" s="40"/>
      <c r="M246" s="41" t="s">
        <v>6</v>
      </c>
      <c r="N246" s="42" t="s">
        <v>5</v>
      </c>
      <c r="O246" s="43">
        <f>O247</f>
        <v>1836</v>
      </c>
      <c r="P246" s="43">
        <f>P247</f>
        <v>918</v>
      </c>
      <c r="Q246" s="58">
        <f t="shared" si="9"/>
        <v>0.5</v>
      </c>
      <c r="R246" s="44"/>
      <c r="S246" s="45"/>
    </row>
    <row r="247" spans="1:20" ht="107.25" customHeight="1" x14ac:dyDescent="0.25">
      <c r="A247" s="6"/>
      <c r="B247" s="102" t="s">
        <v>2</v>
      </c>
      <c r="C247" s="102"/>
      <c r="D247" s="102"/>
      <c r="E247" s="10">
        <v>1202</v>
      </c>
      <c r="F247" s="103"/>
      <c r="G247" s="103"/>
      <c r="H247" s="103"/>
      <c r="I247" s="103"/>
      <c r="J247" s="7" t="s">
        <v>2</v>
      </c>
      <c r="K247" s="8">
        <v>240</v>
      </c>
      <c r="L247" s="9"/>
      <c r="M247" s="21" t="s">
        <v>314</v>
      </c>
      <c r="N247" s="11" t="s">
        <v>315</v>
      </c>
      <c r="O247" s="22">
        <v>1836</v>
      </c>
      <c r="P247" s="22">
        <v>918</v>
      </c>
      <c r="Q247" s="59">
        <f t="shared" si="9"/>
        <v>0.5</v>
      </c>
      <c r="R247" s="20"/>
    </row>
    <row r="248" spans="1:20" s="28" customFormat="1" ht="16.5" customHeight="1" x14ac:dyDescent="0.25">
      <c r="A248" s="23"/>
      <c r="B248" s="108" t="s">
        <v>241</v>
      </c>
      <c r="C248" s="108"/>
      <c r="D248" s="108"/>
      <c r="E248" s="32">
        <v>111</v>
      </c>
      <c r="F248" s="109"/>
      <c r="G248" s="109"/>
      <c r="H248" s="109"/>
      <c r="I248" s="109"/>
      <c r="J248" s="29" t="s">
        <v>252</v>
      </c>
      <c r="K248" s="30">
        <v>870</v>
      </c>
      <c r="L248" s="31"/>
      <c r="M248" s="24" t="s">
        <v>244</v>
      </c>
      <c r="N248" s="25" t="s">
        <v>243</v>
      </c>
      <c r="O248" s="26">
        <f>O249+O250+O251</f>
        <v>818.1</v>
      </c>
      <c r="P248" s="26">
        <f>P249+P250+P251</f>
        <v>351.8</v>
      </c>
      <c r="Q248" s="57">
        <f t="shared" si="9"/>
        <v>0.43002077985576337</v>
      </c>
      <c r="R248" s="27"/>
      <c r="S248" s="34"/>
    </row>
    <row r="249" spans="1:20" ht="31.5" customHeight="1" x14ac:dyDescent="0.25">
      <c r="A249" s="6"/>
      <c r="B249" s="102" t="s">
        <v>252</v>
      </c>
      <c r="C249" s="102"/>
      <c r="D249" s="102"/>
      <c r="E249" s="10">
        <v>111</v>
      </c>
      <c r="F249" s="103"/>
      <c r="G249" s="103"/>
      <c r="H249" s="103"/>
      <c r="I249" s="103"/>
      <c r="J249" s="7" t="s">
        <v>252</v>
      </c>
      <c r="K249" s="8">
        <v>870</v>
      </c>
      <c r="L249" s="9"/>
      <c r="M249" s="21" t="s">
        <v>253</v>
      </c>
      <c r="N249" s="11" t="s">
        <v>251</v>
      </c>
      <c r="O249" s="22">
        <v>450</v>
      </c>
      <c r="P249" s="22">
        <v>0</v>
      </c>
      <c r="Q249" s="59">
        <f t="shared" si="9"/>
        <v>0</v>
      </c>
      <c r="R249" s="20"/>
    </row>
    <row r="250" spans="1:20" ht="30.75" customHeight="1" x14ac:dyDescent="0.25">
      <c r="A250" s="6"/>
      <c r="B250" s="102" t="s">
        <v>240</v>
      </c>
      <c r="C250" s="102"/>
      <c r="D250" s="102"/>
      <c r="E250" s="10">
        <v>113</v>
      </c>
      <c r="F250" s="103"/>
      <c r="G250" s="103"/>
      <c r="H250" s="103"/>
      <c r="I250" s="103"/>
      <c r="J250" s="7" t="s">
        <v>240</v>
      </c>
      <c r="K250" s="8">
        <v>850</v>
      </c>
      <c r="L250" s="9"/>
      <c r="M250" s="21" t="s">
        <v>242</v>
      </c>
      <c r="N250" s="11" t="s">
        <v>239</v>
      </c>
      <c r="O250" s="22">
        <v>36</v>
      </c>
      <c r="P250" s="22">
        <v>36</v>
      </c>
      <c r="Q250" s="59">
        <f t="shared" si="9"/>
        <v>1</v>
      </c>
      <c r="R250" s="20"/>
    </row>
    <row r="251" spans="1:20" ht="24.75" customHeight="1" x14ac:dyDescent="0.25">
      <c r="A251" s="77"/>
      <c r="B251" s="78"/>
      <c r="C251" s="78"/>
      <c r="D251" s="78"/>
      <c r="E251" s="79"/>
      <c r="F251" s="79"/>
      <c r="G251" s="79"/>
      <c r="H251" s="79"/>
      <c r="I251" s="79"/>
      <c r="J251" s="77"/>
      <c r="K251" s="80"/>
      <c r="L251" s="81"/>
      <c r="M251" s="21" t="s">
        <v>435</v>
      </c>
      <c r="N251" s="11" t="s">
        <v>436</v>
      </c>
      <c r="O251" s="22">
        <v>332.1</v>
      </c>
      <c r="P251" s="22">
        <v>315.8</v>
      </c>
      <c r="Q251" s="59">
        <f t="shared" si="9"/>
        <v>0.9509183980728696</v>
      </c>
      <c r="R251" s="20"/>
    </row>
    <row r="252" spans="1:20" ht="17.25" customHeight="1" x14ac:dyDescent="0.25">
      <c r="A252" s="1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56" t="s">
        <v>1</v>
      </c>
      <c r="M252" s="110" t="s">
        <v>1</v>
      </c>
      <c r="N252" s="111"/>
      <c r="O252" s="61">
        <f>O6+O32+O71+O76+O86+O102+O108+O134+O143+O150+O154+O161+O164+O171+O179+O188+O193+O214+O222+O225+O228+O232+O242+O248</f>
        <v>986216.50000000012</v>
      </c>
      <c r="P252" s="61">
        <f>P6+P32+P71+P76+P86+P102+P108+P134+P143+P150+P154+P161+P164+P171+P179+P188+P193+P214+P222+P225+P228+P232+P242+P248</f>
        <v>613911.5</v>
      </c>
      <c r="Q252" s="57">
        <f t="shared" si="9"/>
        <v>0.62249161314985091</v>
      </c>
      <c r="R252" s="15"/>
      <c r="S252" s="35"/>
      <c r="T252" s="53"/>
    </row>
    <row r="253" spans="1:20" ht="12.75" customHeight="1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3" t="s">
        <v>0</v>
      </c>
      <c r="M253" s="13" t="s">
        <v>0</v>
      </c>
      <c r="N253" s="13"/>
      <c r="O253" s="91"/>
      <c r="P253" s="91"/>
      <c r="Q253" s="13"/>
      <c r="R253" s="15"/>
    </row>
    <row r="254" spans="1:20" ht="12.75" customHeight="1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3"/>
      <c r="M254" s="13"/>
      <c r="N254" s="13"/>
      <c r="O254" s="13"/>
      <c r="P254" s="13"/>
      <c r="Q254" s="13"/>
      <c r="R254" s="15"/>
    </row>
    <row r="255" spans="1:20" ht="12.75" customHeight="1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3"/>
      <c r="M255" s="13"/>
      <c r="N255" s="13"/>
      <c r="O255" s="13"/>
      <c r="P255" s="13"/>
      <c r="Q255" s="13"/>
      <c r="R255" s="15"/>
    </row>
    <row r="256" spans="1:20" ht="12.75" customHeight="1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3" t="s">
        <v>0</v>
      </c>
      <c r="M256" s="13" t="s">
        <v>0</v>
      </c>
      <c r="N256" s="13"/>
      <c r="O256" s="13"/>
      <c r="P256" s="13"/>
      <c r="Q256" s="13"/>
      <c r="R256" s="15"/>
    </row>
    <row r="257" spans="1:254" s="28" customFormat="1" ht="14.25" customHeight="1" x14ac:dyDescent="0.25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8"/>
      <c r="M257" s="68" t="s">
        <v>321</v>
      </c>
      <c r="N257" s="68"/>
      <c r="O257" s="68"/>
      <c r="P257" s="104" t="s">
        <v>322</v>
      </c>
      <c r="Q257" s="104"/>
      <c r="R257" s="67"/>
      <c r="S257" s="34"/>
    </row>
    <row r="258" spans="1:254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4"/>
      <c r="M258" s="28"/>
      <c r="N258" s="14"/>
      <c r="O258" s="14"/>
      <c r="P258" s="14"/>
      <c r="Q258" s="14"/>
      <c r="R258" s="14"/>
      <c r="S258" s="15"/>
      <c r="T258" s="33"/>
    </row>
    <row r="259" spans="1:254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4"/>
      <c r="M259" s="28" t="s">
        <v>318</v>
      </c>
      <c r="N259" s="14"/>
      <c r="O259" s="14"/>
      <c r="P259" s="14"/>
      <c r="Q259" s="14"/>
      <c r="R259" s="14"/>
      <c r="S259" s="15"/>
      <c r="T259" s="33"/>
    </row>
    <row r="260" spans="1:254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4"/>
      <c r="M260" s="28" t="s">
        <v>319</v>
      </c>
      <c r="N260" s="14"/>
      <c r="O260" s="14"/>
      <c r="P260" s="105" t="s">
        <v>320</v>
      </c>
      <c r="Q260" s="105"/>
      <c r="R260" s="105"/>
      <c r="S260" s="15"/>
      <c r="T260" s="33"/>
    </row>
    <row r="261" spans="1:254" s="33" customFormat="1" ht="12" customHeight="1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4"/>
      <c r="M261" s="14"/>
      <c r="N261" s="14"/>
      <c r="O261" s="14"/>
      <c r="P261" s="14"/>
      <c r="Q261" s="14"/>
      <c r="R261" s="15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  <c r="BY261" s="16"/>
      <c r="BZ261" s="16"/>
      <c r="CA261" s="16"/>
      <c r="CB261" s="16"/>
      <c r="CC261" s="16"/>
      <c r="CD261" s="16"/>
      <c r="CE261" s="16"/>
      <c r="CF261" s="16"/>
      <c r="CG261" s="16"/>
      <c r="CH261" s="16"/>
      <c r="CI261" s="16"/>
      <c r="CJ261" s="16"/>
      <c r="CK261" s="16"/>
      <c r="CL261" s="16"/>
      <c r="CM261" s="16"/>
      <c r="CN261" s="16"/>
      <c r="CO261" s="16"/>
      <c r="CP261" s="16"/>
      <c r="CQ261" s="16"/>
      <c r="CR261" s="16"/>
      <c r="CS261" s="16"/>
      <c r="CT261" s="16"/>
      <c r="CU261" s="16"/>
      <c r="CV261" s="16"/>
      <c r="CW261" s="16"/>
      <c r="CX261" s="16"/>
      <c r="CY261" s="16"/>
      <c r="CZ261" s="16"/>
      <c r="DA261" s="16"/>
      <c r="DB261" s="16"/>
      <c r="DC261" s="16"/>
      <c r="DD261" s="16"/>
      <c r="DE261" s="16"/>
      <c r="DF261" s="16"/>
      <c r="DG261" s="16"/>
      <c r="DH261" s="16"/>
      <c r="DI261" s="16"/>
      <c r="DJ261" s="16"/>
      <c r="DK261" s="16"/>
      <c r="DL261" s="16"/>
      <c r="DM261" s="16"/>
      <c r="DN261" s="16"/>
      <c r="DO261" s="16"/>
      <c r="DP261" s="16"/>
      <c r="DQ261" s="16"/>
      <c r="DR261" s="16"/>
      <c r="DS261" s="16"/>
      <c r="DT261" s="16"/>
      <c r="DU261" s="16"/>
      <c r="DV261" s="16"/>
      <c r="DW261" s="16"/>
      <c r="DX261" s="16"/>
      <c r="DY261" s="16"/>
      <c r="DZ261" s="16"/>
      <c r="EA261" s="16"/>
      <c r="EB261" s="16"/>
      <c r="EC261" s="16"/>
      <c r="ED261" s="16"/>
      <c r="EE261" s="16"/>
      <c r="EF261" s="16"/>
      <c r="EG261" s="16"/>
      <c r="EH261" s="16"/>
      <c r="EI261" s="16"/>
      <c r="EJ261" s="16"/>
      <c r="EK261" s="16"/>
      <c r="EL261" s="16"/>
      <c r="EM261" s="16"/>
      <c r="EN261" s="16"/>
      <c r="EO261" s="16"/>
      <c r="EP261" s="16"/>
      <c r="EQ261" s="16"/>
      <c r="ER261" s="16"/>
      <c r="ES261" s="16"/>
      <c r="ET261" s="16"/>
      <c r="EU261" s="16"/>
      <c r="EV261" s="16"/>
      <c r="EW261" s="16"/>
      <c r="EX261" s="16"/>
      <c r="EY261" s="16"/>
      <c r="EZ261" s="16"/>
      <c r="FA261" s="16"/>
      <c r="FB261" s="16"/>
      <c r="FC261" s="16"/>
      <c r="FD261" s="16"/>
      <c r="FE261" s="16"/>
      <c r="FF261" s="16"/>
      <c r="FG261" s="16"/>
      <c r="FH261" s="16"/>
      <c r="FI261" s="16"/>
      <c r="FJ261" s="16"/>
      <c r="FK261" s="16"/>
      <c r="FL261" s="16"/>
      <c r="FM261" s="16"/>
      <c r="FN261" s="16"/>
      <c r="FO261" s="16"/>
      <c r="FP261" s="16"/>
      <c r="FQ261" s="16"/>
      <c r="FR261" s="16"/>
      <c r="FS261" s="16"/>
      <c r="FT261" s="16"/>
      <c r="FU261" s="16"/>
      <c r="FV261" s="16"/>
      <c r="FW261" s="16"/>
      <c r="FX261" s="16"/>
      <c r="FY261" s="16"/>
      <c r="FZ261" s="16"/>
      <c r="GA261" s="16"/>
      <c r="GB261" s="16"/>
      <c r="GC261" s="16"/>
      <c r="GD261" s="16"/>
      <c r="GE261" s="16"/>
      <c r="GF261" s="16"/>
      <c r="GG261" s="16"/>
      <c r="GH261" s="16"/>
      <c r="GI261" s="16"/>
      <c r="GJ261" s="16"/>
      <c r="GK261" s="16"/>
      <c r="GL261" s="16"/>
      <c r="GM261" s="16"/>
      <c r="GN261" s="16"/>
      <c r="GO261" s="16"/>
      <c r="GP261" s="16"/>
      <c r="GQ261" s="16"/>
      <c r="GR261" s="16"/>
      <c r="GS261" s="16"/>
      <c r="GT261" s="16"/>
      <c r="GU261" s="16"/>
      <c r="GV261" s="16"/>
      <c r="GW261" s="16"/>
      <c r="GX261" s="16"/>
      <c r="GY261" s="16"/>
      <c r="GZ261" s="16"/>
      <c r="HA261" s="16"/>
      <c r="HB261" s="16"/>
      <c r="HC261" s="16"/>
      <c r="HD261" s="16"/>
      <c r="HE261" s="16"/>
      <c r="HF261" s="16"/>
      <c r="HG261" s="16"/>
      <c r="HH261" s="16"/>
      <c r="HI261" s="16"/>
      <c r="HJ261" s="16"/>
      <c r="HK261" s="16"/>
      <c r="HL261" s="16"/>
      <c r="HM261" s="16"/>
      <c r="HN261" s="16"/>
      <c r="HO261" s="16"/>
      <c r="HP261" s="16"/>
      <c r="HQ261" s="16"/>
      <c r="HR261" s="16"/>
      <c r="HS261" s="16"/>
      <c r="HT261" s="16"/>
      <c r="HU261" s="16"/>
      <c r="HV261" s="16"/>
      <c r="HW261" s="16"/>
      <c r="HX261" s="16"/>
      <c r="HY261" s="16"/>
      <c r="HZ261" s="16"/>
      <c r="IA261" s="16"/>
      <c r="IB261" s="16"/>
      <c r="IC261" s="16"/>
      <c r="ID261" s="16"/>
      <c r="IE261" s="16"/>
      <c r="IF261" s="16"/>
      <c r="IG261" s="16"/>
      <c r="IH261" s="16"/>
      <c r="II261" s="16"/>
      <c r="IJ261" s="16"/>
      <c r="IK261" s="16"/>
      <c r="IL261" s="16"/>
      <c r="IM261" s="16"/>
      <c r="IN261" s="16"/>
      <c r="IO261" s="16"/>
      <c r="IP261" s="16"/>
      <c r="IQ261" s="16"/>
      <c r="IR261" s="16"/>
      <c r="IS261" s="16"/>
      <c r="IT261" s="16"/>
    </row>
    <row r="262" spans="1:254" s="33" customFormat="1" ht="12" customHeight="1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4"/>
      <c r="M262" s="14"/>
      <c r="N262" s="14"/>
      <c r="O262" s="14"/>
      <c r="P262" s="14"/>
      <c r="Q262" s="14"/>
      <c r="R262" s="15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  <c r="BY262" s="16"/>
      <c r="BZ262" s="16"/>
      <c r="CA262" s="16"/>
      <c r="CB262" s="16"/>
      <c r="CC262" s="16"/>
      <c r="CD262" s="16"/>
      <c r="CE262" s="16"/>
      <c r="CF262" s="16"/>
      <c r="CG262" s="16"/>
      <c r="CH262" s="16"/>
      <c r="CI262" s="16"/>
      <c r="CJ262" s="16"/>
      <c r="CK262" s="16"/>
      <c r="CL262" s="16"/>
      <c r="CM262" s="16"/>
      <c r="CN262" s="16"/>
      <c r="CO262" s="16"/>
      <c r="CP262" s="16"/>
      <c r="CQ262" s="16"/>
      <c r="CR262" s="16"/>
      <c r="CS262" s="16"/>
      <c r="CT262" s="16"/>
      <c r="CU262" s="16"/>
      <c r="CV262" s="16"/>
      <c r="CW262" s="16"/>
      <c r="CX262" s="16"/>
      <c r="CY262" s="16"/>
      <c r="CZ262" s="16"/>
      <c r="DA262" s="16"/>
      <c r="DB262" s="16"/>
      <c r="DC262" s="16"/>
      <c r="DD262" s="16"/>
      <c r="DE262" s="16"/>
      <c r="DF262" s="16"/>
      <c r="DG262" s="16"/>
      <c r="DH262" s="16"/>
      <c r="DI262" s="16"/>
      <c r="DJ262" s="16"/>
      <c r="DK262" s="16"/>
      <c r="DL262" s="16"/>
      <c r="DM262" s="16"/>
      <c r="DN262" s="16"/>
      <c r="DO262" s="16"/>
      <c r="DP262" s="16"/>
      <c r="DQ262" s="16"/>
      <c r="DR262" s="16"/>
      <c r="DS262" s="16"/>
      <c r="DT262" s="16"/>
      <c r="DU262" s="16"/>
      <c r="DV262" s="16"/>
      <c r="DW262" s="16"/>
      <c r="DX262" s="16"/>
      <c r="DY262" s="16"/>
      <c r="DZ262" s="16"/>
      <c r="EA262" s="16"/>
      <c r="EB262" s="16"/>
      <c r="EC262" s="16"/>
      <c r="ED262" s="16"/>
      <c r="EE262" s="16"/>
      <c r="EF262" s="16"/>
      <c r="EG262" s="16"/>
      <c r="EH262" s="16"/>
      <c r="EI262" s="16"/>
      <c r="EJ262" s="16"/>
      <c r="EK262" s="16"/>
      <c r="EL262" s="16"/>
      <c r="EM262" s="16"/>
      <c r="EN262" s="16"/>
      <c r="EO262" s="16"/>
      <c r="EP262" s="16"/>
      <c r="EQ262" s="16"/>
      <c r="ER262" s="16"/>
      <c r="ES262" s="16"/>
      <c r="ET262" s="16"/>
      <c r="EU262" s="16"/>
      <c r="EV262" s="16"/>
      <c r="EW262" s="16"/>
      <c r="EX262" s="16"/>
      <c r="EY262" s="16"/>
      <c r="EZ262" s="16"/>
      <c r="FA262" s="16"/>
      <c r="FB262" s="16"/>
      <c r="FC262" s="16"/>
      <c r="FD262" s="16"/>
      <c r="FE262" s="16"/>
      <c r="FF262" s="16"/>
      <c r="FG262" s="16"/>
      <c r="FH262" s="16"/>
      <c r="FI262" s="16"/>
      <c r="FJ262" s="16"/>
      <c r="FK262" s="16"/>
      <c r="FL262" s="16"/>
      <c r="FM262" s="16"/>
      <c r="FN262" s="16"/>
      <c r="FO262" s="16"/>
      <c r="FP262" s="16"/>
      <c r="FQ262" s="16"/>
      <c r="FR262" s="16"/>
      <c r="FS262" s="16"/>
      <c r="FT262" s="16"/>
      <c r="FU262" s="16"/>
      <c r="FV262" s="16"/>
      <c r="FW262" s="16"/>
      <c r="FX262" s="16"/>
      <c r="FY262" s="16"/>
      <c r="FZ262" s="16"/>
      <c r="GA262" s="16"/>
      <c r="GB262" s="16"/>
      <c r="GC262" s="16"/>
      <c r="GD262" s="16"/>
      <c r="GE262" s="16"/>
      <c r="GF262" s="16"/>
      <c r="GG262" s="16"/>
      <c r="GH262" s="16"/>
      <c r="GI262" s="16"/>
      <c r="GJ262" s="16"/>
      <c r="GK262" s="16"/>
      <c r="GL262" s="16"/>
      <c r="GM262" s="16"/>
      <c r="GN262" s="16"/>
      <c r="GO262" s="16"/>
      <c r="GP262" s="16"/>
      <c r="GQ262" s="16"/>
      <c r="GR262" s="16"/>
      <c r="GS262" s="16"/>
      <c r="GT262" s="16"/>
      <c r="GU262" s="16"/>
      <c r="GV262" s="16"/>
      <c r="GW262" s="16"/>
      <c r="GX262" s="16"/>
      <c r="GY262" s="16"/>
      <c r="GZ262" s="16"/>
      <c r="HA262" s="16"/>
      <c r="HB262" s="16"/>
      <c r="HC262" s="16"/>
      <c r="HD262" s="16"/>
      <c r="HE262" s="16"/>
      <c r="HF262" s="16"/>
      <c r="HG262" s="16"/>
      <c r="HH262" s="16"/>
      <c r="HI262" s="16"/>
      <c r="HJ262" s="16"/>
      <c r="HK262" s="16"/>
      <c r="HL262" s="16"/>
      <c r="HM262" s="16"/>
      <c r="HN262" s="16"/>
      <c r="HO262" s="16"/>
      <c r="HP262" s="16"/>
      <c r="HQ262" s="16"/>
      <c r="HR262" s="16"/>
      <c r="HS262" s="16"/>
      <c r="HT262" s="16"/>
      <c r="HU262" s="16"/>
      <c r="HV262" s="16"/>
      <c r="HW262" s="16"/>
      <c r="HX262" s="16"/>
      <c r="HY262" s="16"/>
      <c r="HZ262" s="16"/>
      <c r="IA262" s="16"/>
      <c r="IB262" s="16"/>
      <c r="IC262" s="16"/>
      <c r="ID262" s="16"/>
      <c r="IE262" s="16"/>
      <c r="IF262" s="16"/>
      <c r="IG262" s="16"/>
      <c r="IH262" s="16"/>
      <c r="II262" s="16"/>
      <c r="IJ262" s="16"/>
      <c r="IK262" s="16"/>
      <c r="IL262" s="16"/>
      <c r="IM262" s="16"/>
      <c r="IN262" s="16"/>
      <c r="IO262" s="16"/>
      <c r="IP262" s="16"/>
      <c r="IQ262" s="16"/>
      <c r="IR262" s="16"/>
      <c r="IS262" s="16"/>
      <c r="IT262" s="16"/>
    </row>
  </sheetData>
  <mergeCells count="191">
    <mergeCell ref="B225:D225"/>
    <mergeCell ref="F225:I225"/>
    <mergeCell ref="B226:D226"/>
    <mergeCell ref="F226:I226"/>
    <mergeCell ref="B203:D203"/>
    <mergeCell ref="F203:I203"/>
    <mergeCell ref="B200:D200"/>
    <mergeCell ref="F200:I200"/>
    <mergeCell ref="B201:D201"/>
    <mergeCell ref="F201:I201"/>
    <mergeCell ref="B202:D202"/>
    <mergeCell ref="F202:I202"/>
    <mergeCell ref="B214:D214"/>
    <mergeCell ref="F214:I214"/>
    <mergeCell ref="F207:I207"/>
    <mergeCell ref="B208:D208"/>
    <mergeCell ref="F208:I208"/>
    <mergeCell ref="B209:D209"/>
    <mergeCell ref="F209:I209"/>
    <mergeCell ref="B210:D210"/>
    <mergeCell ref="F210:I210"/>
    <mergeCell ref="B205:D205"/>
    <mergeCell ref="B197:D197"/>
    <mergeCell ref="F197:I197"/>
    <mergeCell ref="B198:D198"/>
    <mergeCell ref="F198:I198"/>
    <mergeCell ref="B199:D199"/>
    <mergeCell ref="F199:I199"/>
    <mergeCell ref="B193:D193"/>
    <mergeCell ref="F193:I193"/>
    <mergeCell ref="B194:D194"/>
    <mergeCell ref="F194:I194"/>
    <mergeCell ref="B195:D195"/>
    <mergeCell ref="F195:I195"/>
    <mergeCell ref="F30:I30"/>
    <mergeCell ref="B35:D35"/>
    <mergeCell ref="B78:D78"/>
    <mergeCell ref="F78:I78"/>
    <mergeCell ref="F56:I56"/>
    <mergeCell ref="B57:D57"/>
    <mergeCell ref="B56:D56"/>
    <mergeCell ref="B70:D70"/>
    <mergeCell ref="F70:I70"/>
    <mergeCell ref="B69:D69"/>
    <mergeCell ref="F69:I69"/>
    <mergeCell ref="B66:D66"/>
    <mergeCell ref="F66:I66"/>
    <mergeCell ref="F57:I57"/>
    <mergeCell ref="B58:D58"/>
    <mergeCell ref="F58:I58"/>
    <mergeCell ref="B59:D59"/>
    <mergeCell ref="B71:D71"/>
    <mergeCell ref="F71:I71"/>
    <mergeCell ref="B54:D54"/>
    <mergeCell ref="F54:I54"/>
    <mergeCell ref="B55:D55"/>
    <mergeCell ref="F55:I55"/>
    <mergeCell ref="B45:D45"/>
    <mergeCell ref="F8:I8"/>
    <mergeCell ref="B9:D9"/>
    <mergeCell ref="B29:D29"/>
    <mergeCell ref="F29:I29"/>
    <mergeCell ref="B15:D15"/>
    <mergeCell ref="F15:I15"/>
    <mergeCell ref="B16:D16"/>
    <mergeCell ref="F16:I16"/>
    <mergeCell ref="F21:I21"/>
    <mergeCell ref="B22:D22"/>
    <mergeCell ref="F22:I22"/>
    <mergeCell ref="B18:D18"/>
    <mergeCell ref="F18:I18"/>
    <mergeCell ref="F43:I43"/>
    <mergeCell ref="B44:D44"/>
    <mergeCell ref="F44:I44"/>
    <mergeCell ref="F242:I242"/>
    <mergeCell ref="B243:D243"/>
    <mergeCell ref="F248:I248"/>
    <mergeCell ref="F249:I249"/>
    <mergeCell ref="B248:D248"/>
    <mergeCell ref="B249:D249"/>
    <mergeCell ref="B222:D222"/>
    <mergeCell ref="F77:I77"/>
    <mergeCell ref="B93:D93"/>
    <mergeCell ref="F93:I93"/>
    <mergeCell ref="B90:D90"/>
    <mergeCell ref="F90:I90"/>
    <mergeCell ref="B91:D91"/>
    <mergeCell ref="F91:I91"/>
    <mergeCell ref="B92:D92"/>
    <mergeCell ref="F92:I92"/>
    <mergeCell ref="F87:I87"/>
    <mergeCell ref="B88:D88"/>
    <mergeCell ref="F88:I88"/>
    <mergeCell ref="F45:I45"/>
    <mergeCell ref="B87:D87"/>
    <mergeCell ref="F250:I250"/>
    <mergeCell ref="B206:D206"/>
    <mergeCell ref="F206:I206"/>
    <mergeCell ref="B207:D207"/>
    <mergeCell ref="F243:I243"/>
    <mergeCell ref="B235:D235"/>
    <mergeCell ref="F235:I235"/>
    <mergeCell ref="B236:D236"/>
    <mergeCell ref="F236:I236"/>
    <mergeCell ref="B237:D237"/>
    <mergeCell ref="F237:I237"/>
    <mergeCell ref="B250:D250"/>
    <mergeCell ref="B246:D246"/>
    <mergeCell ref="F246:I246"/>
    <mergeCell ref="B247:D247"/>
    <mergeCell ref="F247:I247"/>
    <mergeCell ref="B242:D242"/>
    <mergeCell ref="B227:D227"/>
    <mergeCell ref="F227:I227"/>
    <mergeCell ref="F222:I222"/>
    <mergeCell ref="B223:D223"/>
    <mergeCell ref="F223:I223"/>
    <mergeCell ref="B224:D224"/>
    <mergeCell ref="F224:I224"/>
    <mergeCell ref="F37:I37"/>
    <mergeCell ref="O1:Q1"/>
    <mergeCell ref="F46:I46"/>
    <mergeCell ref="B32:D32"/>
    <mergeCell ref="F32:I32"/>
    <mergeCell ref="B33:D33"/>
    <mergeCell ref="F33:I33"/>
    <mergeCell ref="B34:D34"/>
    <mergeCell ref="B38:D38"/>
    <mergeCell ref="F38:I38"/>
    <mergeCell ref="F35:I35"/>
    <mergeCell ref="B37:D37"/>
    <mergeCell ref="B21:D21"/>
    <mergeCell ref="B19:D19"/>
    <mergeCell ref="F19:I19"/>
    <mergeCell ref="F28:I28"/>
    <mergeCell ref="B28:D28"/>
    <mergeCell ref="B30:D30"/>
    <mergeCell ref="B6:D6"/>
    <mergeCell ref="F6:I6"/>
    <mergeCell ref="B7:D7"/>
    <mergeCell ref="F7:I7"/>
    <mergeCell ref="B8:D8"/>
    <mergeCell ref="B43:D43"/>
    <mergeCell ref="B49:D49"/>
    <mergeCell ref="F49:I49"/>
    <mergeCell ref="B50:D50"/>
    <mergeCell ref="F50:I50"/>
    <mergeCell ref="B46:D46"/>
    <mergeCell ref="B89:D89"/>
    <mergeCell ref="F89:I89"/>
    <mergeCell ref="B81:D81"/>
    <mergeCell ref="F81:I81"/>
    <mergeCell ref="B82:D82"/>
    <mergeCell ref="F82:I82"/>
    <mergeCell ref="B86:D86"/>
    <mergeCell ref="F86:I86"/>
    <mergeCell ref="B75:D75"/>
    <mergeCell ref="F59:I59"/>
    <mergeCell ref="B80:D80"/>
    <mergeCell ref="F80:I80"/>
    <mergeCell ref="F75:I75"/>
    <mergeCell ref="B72:D72"/>
    <mergeCell ref="F72:I72"/>
    <mergeCell ref="B73:D73"/>
    <mergeCell ref="F73:I73"/>
    <mergeCell ref="B76:D76"/>
    <mergeCell ref="F76:I76"/>
    <mergeCell ref="B77:D77"/>
    <mergeCell ref="B27:D27"/>
    <mergeCell ref="F27:I27"/>
    <mergeCell ref="P257:Q257"/>
    <mergeCell ref="P260:R260"/>
    <mergeCell ref="L3:Q3"/>
    <mergeCell ref="F34:I34"/>
    <mergeCell ref="F205:I205"/>
    <mergeCell ref="F9:I9"/>
    <mergeCell ref="B14:D14"/>
    <mergeCell ref="F14:I14"/>
    <mergeCell ref="B232:D232"/>
    <mergeCell ref="F232:I232"/>
    <mergeCell ref="B17:D17"/>
    <mergeCell ref="F17:I17"/>
    <mergeCell ref="B31:D31"/>
    <mergeCell ref="F31:I31"/>
    <mergeCell ref="B74:D74"/>
    <mergeCell ref="F74:I74"/>
    <mergeCell ref="B204:D204"/>
    <mergeCell ref="F204:I204"/>
    <mergeCell ref="M252:N252"/>
    <mergeCell ref="B10:D10"/>
    <mergeCell ref="F10:I10"/>
  </mergeCells>
  <pageMargins left="0.98425196850393704" right="0.39370078740157483" top="0.78740157480314965" bottom="0.19685039370078741" header="0.35433070866141736" footer="0.35433070866141736"/>
  <pageSetup paperSize="9" scale="77" fitToHeight="0" orientation="portrait" r:id="rId1"/>
  <headerFooter alignWithMargins="0">
    <oddHeader>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№3</vt:lpstr>
      <vt:lpstr>'Приложение №3'!Заголовки_для_печати</vt:lpstr>
      <vt:lpstr>'Приложение №3'!Область_печати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Гапончик</dc:creator>
  <cp:lastModifiedBy>АХЧ</cp:lastModifiedBy>
  <cp:lastPrinted>2017-10-13T05:37:02Z</cp:lastPrinted>
  <dcterms:created xsi:type="dcterms:W3CDTF">2015-12-08T13:56:16Z</dcterms:created>
  <dcterms:modified xsi:type="dcterms:W3CDTF">2017-10-18T10:30:25Z</dcterms:modified>
</cp:coreProperties>
</file>